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9720" windowHeight="6750" tabRatio="819" activeTab="0"/>
  </bookViews>
  <sheets>
    <sheet name="ASA1" sheetId="1" r:id="rId1"/>
    <sheet name="ASA2-3" sheetId="2" r:id="rId2"/>
    <sheet name="PublishedSum 4" sheetId="3" r:id="rId3"/>
    <sheet name="Salary Sched 5" sheetId="4" r:id="rId4"/>
    <sheet name="Paym 6 (over $2,500)" sheetId="5" r:id="rId5"/>
    <sheet name="Paym 7 ($1000 to $2500)" sheetId="6" r:id="rId6"/>
    <sheet name="Paym 8 ($500 to $999)" sheetId="7" r:id="rId7"/>
    <sheet name="9 Contracts Exceeding 25,000" sheetId="8" r:id="rId8"/>
  </sheets>
  <definedNames/>
  <calcPr fullCalcOnLoad="1"/>
</workbook>
</file>

<file path=xl/comments1.xml><?xml version="1.0" encoding="utf-8"?>
<comments xmlns="http://schemas.openxmlformats.org/spreadsheetml/2006/main">
  <authors>
    <author>DJ Hemberger</author>
  </authors>
  <commentList>
    <comment ref="F6" authorId="0">
      <text>
        <r>
          <rPr>
            <sz val="8"/>
            <rFont val="Tahoma"/>
            <family val="0"/>
          </rPr>
          <t xml:space="preserve">When publishing this report in the newspaper, type requirements must be accordance with 715 ILCS 15/1.
</t>
        </r>
      </text>
    </comment>
    <comment ref="C26" authorId="0">
      <text>
        <r>
          <rPr>
            <b/>
            <sz val="8"/>
            <rFont val="Tahoma"/>
            <family val="0"/>
          </rPr>
          <t xml:space="preserve">As reported on the Fall Housing Report.
</t>
        </r>
        <r>
          <rPr>
            <sz val="8"/>
            <rFont val="Tahoma"/>
            <family val="0"/>
          </rPr>
          <t xml:space="preserve">
</t>
        </r>
      </text>
    </comment>
    <comment ref="G26" authorId="0">
      <text>
        <r>
          <rPr>
            <b/>
            <sz val="8"/>
            <rFont val="Tahoma"/>
            <family val="0"/>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authors>
    <author>DJ Hemberger</author>
  </authors>
  <commentList>
    <comment ref="C9" authorId="0">
      <text>
        <r>
          <rPr>
            <sz val="8"/>
            <rFont val="Tahoma"/>
            <family val="2"/>
          </rPr>
          <t>Other Accrued Assets should include accounts 130, 140, 162, 181, 192.</t>
        </r>
      </text>
    </comment>
    <comment ref="C22" authorId="0">
      <text>
        <r>
          <rPr>
            <sz val="8"/>
            <rFont val="Tahoma"/>
            <family val="2"/>
          </rPr>
          <t>Accrued Liabilities should include accounts 401-405, 411-415, 420, 441, 442, 461.</t>
        </r>
      </text>
    </comment>
    <comment ref="C55" authorId="0">
      <text>
        <r>
          <rPr>
            <sz val="8"/>
            <rFont val="Tahoma"/>
            <family val="2"/>
          </rPr>
          <t>GASB Statement No. 24: Accounting and Financial Reporting for Certain Grants and Other Financial Assistance.  The "On Behalf of" Payments should only be reflected on this page (Lines 40 and 48).</t>
        </r>
      </text>
    </comment>
    <comment ref="C64" authorId="0">
      <text>
        <r>
          <rPr>
            <vertAlign val="superscript"/>
            <sz val="10"/>
            <rFont val="Tahoma"/>
            <family val="2"/>
          </rPr>
          <t>GASB Statement No. 24: Accounting and Financial Reporting for Certain Grants and Other Financial Assistance.  The "On Behalf of" Payments should only be reflected on this page (Lines 40 and 48).</t>
        </r>
      </text>
    </comment>
    <comment ref="C66" authorId="0">
      <text>
        <r>
          <rPr>
            <sz val="8"/>
            <rFont val="Tahoma"/>
            <family val="0"/>
          </rPr>
          <t xml:space="preserve">
Line 39 minus Line 47.</t>
        </r>
      </text>
    </comment>
    <comment ref="C69" authorId="0">
      <text>
        <r>
          <rPr>
            <b/>
            <sz val="8"/>
            <rFont val="Tahoma"/>
            <family val="0"/>
          </rPr>
          <t>Line 51 minus Line 52.</t>
        </r>
      </text>
    </comment>
  </commentList>
</comments>
</file>

<file path=xl/comments3.xml><?xml version="1.0" encoding="utf-8"?>
<comments xmlns="http://schemas.openxmlformats.org/spreadsheetml/2006/main">
  <authors>
    <author>DJ Hemberger</author>
  </authors>
  <commentList>
    <comment ref="C18" authorId="0">
      <text>
        <r>
          <rPr>
            <b/>
            <sz val="8"/>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<sst xmlns="http://schemas.openxmlformats.org/spreadsheetml/2006/main" count="580" uniqueCount="521">
  <si>
    <t xml:space="preserve"> </t>
  </si>
  <si>
    <t>Description</t>
  </si>
  <si>
    <t>GROSS PAYMENT FOR CERTIFICATED PERSONNEL</t>
  </si>
  <si>
    <t>EDUCATIONAL</t>
  </si>
  <si>
    <t>TRANSPORTATION</t>
  </si>
  <si>
    <t>TORT IMMUNITY</t>
  </si>
  <si>
    <t>LEASING</t>
  </si>
  <si>
    <t>OTHER</t>
  </si>
  <si>
    <t>GROSS PAYMENT FOR NON-CERTIFICATED PERSONNEL</t>
  </si>
  <si>
    <t>Salary Range:  $25,000 - $39,999</t>
  </si>
  <si>
    <t>Educational</t>
  </si>
  <si>
    <t>Transportation</t>
  </si>
  <si>
    <t>Rent</t>
  </si>
  <si>
    <t>DISBURSEMENTS/EXPENDITURES</t>
  </si>
  <si>
    <t>RECEIPTS/REVENUES</t>
  </si>
  <si>
    <t>Cash (Accounts 101 thru 105)</t>
  </si>
  <si>
    <t>Loan to Educational Fund</t>
  </si>
  <si>
    <t>Loan to Operations and Maintenance Fund</t>
  </si>
  <si>
    <t>Loan to Transportation Fund</t>
  </si>
  <si>
    <t>Loan to Fire Prevention and Safety Fund</t>
  </si>
  <si>
    <t>Loan to Other Funds</t>
  </si>
  <si>
    <t>Inventory</t>
  </si>
  <si>
    <t>Investments</t>
  </si>
  <si>
    <t>Other Current Assets</t>
  </si>
  <si>
    <t>Teachers'/Employees' Orders Payable</t>
  </si>
  <si>
    <t>State Aid Anticipation Certificates Payable</t>
  </si>
  <si>
    <t>Loan from Educational Fund</t>
  </si>
  <si>
    <t>Loan from Operations and Maintenance Fund</t>
  </si>
  <si>
    <t>Loan from Transportation Fund</t>
  </si>
  <si>
    <t>Loan from Working Cash Fund</t>
  </si>
  <si>
    <t>Payroll Deductions Payable</t>
  </si>
  <si>
    <t>Other Current Liabilities</t>
  </si>
  <si>
    <t>Bonds Payable</t>
  </si>
  <si>
    <t>Other Long-Term Liabilities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</si>
  <si>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</si>
  <si>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</si>
  <si>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</si>
  <si>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</si>
  <si>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</si>
  <si>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</si>
  <si>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</si>
  <si>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</si>
  <si>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</si>
  <si>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</si>
  <si>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Nonprogrammed Charges</t>
  </si>
  <si>
    <t>Debt Services</t>
  </si>
  <si>
    <t>CURRENT LIABILITIES (400)</t>
  </si>
  <si>
    <t>CURRENT ASSETS (100)</t>
  </si>
  <si>
    <t>Bond &amp; Interest</t>
  </si>
  <si>
    <t>(10)</t>
  </si>
  <si>
    <t>(20)</t>
  </si>
  <si>
    <t>(30)</t>
  </si>
  <si>
    <t>(40)</t>
  </si>
  <si>
    <t>(50)</t>
  </si>
  <si>
    <t>(60)</t>
  </si>
  <si>
    <t>(70)</t>
  </si>
  <si>
    <t>(80)</t>
  </si>
  <si>
    <t>(90)</t>
  </si>
  <si>
    <t>Corp. Personal Prop. Repl. TANs Payable</t>
  </si>
  <si>
    <t>Tax Anticipation Warrants Payable</t>
  </si>
  <si>
    <t>Tax Anticipation Notes (TANs) Payable</t>
  </si>
  <si>
    <t>Due to Activity Fund Organizations</t>
  </si>
  <si>
    <t>Flow-Through Rec./Rev. from One LEA to Another</t>
  </si>
  <si>
    <t>Rec./Rev. for "On Behalf of" Payments</t>
  </si>
  <si>
    <t>Disb./Expend. for "On Behalf of" Payments</t>
  </si>
  <si>
    <t>Excess of Direct Receipts/Revenues &amp; Other Fin. Sources Over (Under) Direct Disb./Exp. &amp; Other Fin. (Uses)</t>
  </si>
  <si>
    <t>Municipal Retirement &amp; Social Security</t>
  </si>
  <si>
    <t>Site &amp; Construction/ Capital Improvement</t>
  </si>
  <si>
    <t>Working Cash</t>
  </si>
  <si>
    <t>Fire Prevention &amp; Safety</t>
  </si>
  <si>
    <t>Acct. No.</t>
  </si>
  <si>
    <t>OPERATIONS &amp; MAINTENANCE</t>
  </si>
  <si>
    <t>BOND &amp; INTEREST</t>
  </si>
  <si>
    <t>WORKING CASH</t>
  </si>
  <si>
    <t>MUNICIPAL RETIREMENT</t>
  </si>
  <si>
    <t>SOCIAL SECURITY</t>
  </si>
  <si>
    <t>FIRE PREVENTION &amp; SAFETY</t>
  </si>
  <si>
    <t>CAPITAL IMPROVEMENTS</t>
  </si>
  <si>
    <t>SPECIAL EDUCATION</t>
  </si>
  <si>
    <t>DISTRICT ASSESSED VALUATION</t>
  </si>
  <si>
    <t>PERCENT OF BONDING POWER OBLIGATED CURRENTLY</t>
  </si>
  <si>
    <t>Other Changes in Fund Balances Increases (Decreases)</t>
  </si>
  <si>
    <t>Operations &amp; Maintenance</t>
  </si>
  <si>
    <t>NUMBER OF NON-CERTIFICATED EMPLOYEES</t>
  </si>
  <si>
    <t>NUMBER OF CERTIFICATED EMPLOYEES</t>
  </si>
  <si>
    <t>SIZE OF DISTRICT IN SQUARE MILES</t>
  </si>
  <si>
    <t>NUMBER OF ATTENDANCE CENTERS</t>
  </si>
  <si>
    <t>AVERAGE DAILY ATTENDANCE</t>
  </si>
  <si>
    <t>FULL-TIME</t>
  </si>
  <si>
    <t>PART-TIME</t>
  </si>
  <si>
    <t>PRE-KINDERGARTEN</t>
  </si>
  <si>
    <t>KINDERGARTEN</t>
  </si>
  <si>
    <t>FIRST</t>
  </si>
  <si>
    <t>SECOND</t>
  </si>
  <si>
    <t>THIRD</t>
  </si>
  <si>
    <t>FOURTH</t>
  </si>
  <si>
    <t>FIFTH</t>
  </si>
  <si>
    <t>SIXTH</t>
  </si>
  <si>
    <t>SEVENTH</t>
  </si>
  <si>
    <t>EIGHTH</t>
  </si>
  <si>
    <t>NINTH</t>
  </si>
  <si>
    <t>TENTH</t>
  </si>
  <si>
    <t>ELEVENTH</t>
  </si>
  <si>
    <t>TWELFTH</t>
  </si>
  <si>
    <t>LAND</t>
  </si>
  <si>
    <t>BUILDINGS</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</si>
  <si>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</si>
  <si>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</si>
  <si>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</si>
  <si>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</si>
  <si>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</si>
  <si>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</si>
  <si>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0"/>
      </rPr>
      <t>Direct</t>
    </r>
    <r>
      <rPr>
        <sz val="8"/>
        <rFont val="Arial"/>
        <family val="0"/>
      </rPr>
      <t xml:space="preserve"> Disbursements/Expenditures</t>
    </r>
  </si>
  <si>
    <t>IMPROVEMENTS OTHER THAN BUILDINGS</t>
  </si>
  <si>
    <t>EQUIPMENT OTHER THAN TRANSPORTATION/FOOD SERVICES</t>
  </si>
  <si>
    <t>CONSTRUCTION IN PROGRESS</t>
  </si>
  <si>
    <t>TRANSPORTATION EQUIPMENT</t>
  </si>
  <si>
    <t>FOOD SERVICES EQUIPMENT</t>
  </si>
  <si>
    <t>CAPITAL ASSETS</t>
  </si>
  <si>
    <t xml:space="preserve">Other Financing Sources &amp; (Uses)    </t>
  </si>
  <si>
    <t>Municipal Retirement/Social Security</t>
  </si>
  <si>
    <t>Site &amp; Construction/Capital Improvement</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</si>
  <si>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</si>
  <si>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</si>
  <si>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</si>
  <si>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</si>
  <si>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</si>
  <si>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</si>
  <si>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</si>
  <si>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</si>
  <si>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</si>
  <si>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</si>
  <si>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0"/>
      </rPr>
      <t xml:space="preserve"> The following is the Annual Statement of Affairs Summary that is required to be published by the school district/joint agreement for the past fiscal year.</t>
    </r>
  </si>
  <si>
    <t xml:space="preserve">DISTRICT/JOINT AGREEMENT NAME:  </t>
  </si>
  <si>
    <t>STATEMENT OF ASSETS AND LIABILITIES ARISING FROM CASH TRANSACTIONS/STATEMENT OF POSITION</t>
  </si>
  <si>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</si>
  <si>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</si>
  <si>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</si>
  <si>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</si>
  <si>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</si>
  <si>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</si>
  <si>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</si>
  <si>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Flow-Through Sources</t>
  </si>
  <si>
    <t>Other Changes in Fund Balances</t>
  </si>
  <si>
    <t>Payments over $2,500, excluding wages and salaries.</t>
  </si>
  <si>
    <t>Payments of $500 to $999, excluding wages and salaries.</t>
  </si>
  <si>
    <t>TAX RATE BY FUND (IN %)</t>
  </si>
  <si>
    <t>Payments of $1,000 to $2,500, excluding wages and salaries</t>
  </si>
  <si>
    <t>STATEMENT OF REVENUES RECEIVED/REVENUES, EXPENDITURES DISBURSED/EXPENDITURES,</t>
  </si>
  <si>
    <t>OTHER FINANCING SOURCES (USES) AND CHANGES IN FUND BALANCES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</si>
  <si>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</si>
  <si>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</si>
  <si>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</si>
  <si>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</si>
  <si>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</si>
  <si>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</si>
  <si>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Other Financing Sources</t>
  </si>
  <si>
    <t>Other Financing Uses</t>
  </si>
  <si>
    <t xml:space="preserve">administrative office for public inspection. </t>
  </si>
  <si>
    <t xml:space="preserve">NEWSPAPER  WHERE PUBLISHED:  </t>
  </si>
  <si>
    <t>and retained within the district/joint agreement</t>
  </si>
  <si>
    <t>The summary must be published in the local newspaper.</t>
  </si>
  <si>
    <t>(Section 10-17 of the School Code)</t>
  </si>
  <si>
    <t>ANNUAL STATEMENT OF AFFAIRS FOR THE FISCAL YEAR ENDING JUNE 30, 2008</t>
  </si>
  <si>
    <t xml:space="preserve"> AS OF JUNE 30, 2008</t>
  </si>
  <si>
    <t>ALL FUNDS FOR THE YEAR ENDING JUNE 30, 2008</t>
  </si>
  <si>
    <r>
      <t xml:space="preserve"> Also by </t>
    </r>
    <r>
      <rPr>
        <b/>
        <sz val="8"/>
        <rFont val="Arial"/>
        <family val="0"/>
      </rPr>
      <t>January 15, 2009</t>
    </r>
    <r>
      <rPr>
        <sz val="8"/>
        <rFont val="Arial"/>
        <family val="0"/>
      </rPr>
      <t xml:space="preserve"> the detailed Annual Statement of Affairs for the </t>
    </r>
    <r>
      <rPr>
        <b/>
        <sz val="8"/>
        <rFont val="Arial"/>
        <family val="0"/>
      </rPr>
      <t>Fiscal Year Ending June 30, 2008</t>
    </r>
    <r>
      <rPr>
        <sz val="8"/>
        <rFont val="Arial"/>
        <family val="0"/>
      </rPr>
      <t xml:space="preserve">, will be posted on the Illinois State Board of Education's website@ </t>
    </r>
    <r>
      <rPr>
        <b/>
        <sz val="8"/>
        <rFont val="Arial"/>
        <family val="0"/>
      </rPr>
      <t>www.isbe.net.</t>
    </r>
  </si>
  <si>
    <r>
      <t xml:space="preserve">Copies of the detailed Annual Statement of Affairs for the </t>
    </r>
    <r>
      <rPr>
        <b/>
        <sz val="8"/>
        <rFont val="Arial"/>
        <family val="2"/>
      </rPr>
      <t>Fiscal Year Ending June 30, 2008</t>
    </r>
    <r>
      <rPr>
        <sz val="8"/>
        <rFont val="Arial"/>
        <family val="2"/>
      </rPr>
      <t xml:space="preserve">, will be available for public inspection in the school district/joint agreement administrative office by </t>
    </r>
    <r>
      <rPr>
        <b/>
        <u val="single"/>
        <sz val="8"/>
        <rFont val="Arial"/>
        <family val="2"/>
      </rPr>
      <t>December 1, 2008</t>
    </r>
    <r>
      <rPr>
        <sz val="8"/>
        <rFont val="Arial"/>
        <family val="2"/>
      </rPr>
      <t>.  Individuals wanting to review this Annual Statement of Affairs should contact:</t>
    </r>
  </si>
  <si>
    <t>Statement of Operations as of June 30, 2008</t>
  </si>
  <si>
    <t>ANNUAL STATEMENT OF AFFAIRS SUMMARY FOR FISCAL YEAR ENDING JUNE 30, 2008</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</si>
  <si>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</si>
  <si>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</si>
  <si>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</si>
  <si>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</si>
  <si>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</si>
  <si>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</si>
  <si>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</si>
  <si>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</si>
  <si>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</si>
  <si>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</si>
  <si>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</si>
  <si>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Total Other Financing Sources &amp; (Uses)</t>
  </si>
  <si>
    <t>Ending Fund Balances - June 30, 2008</t>
  </si>
  <si>
    <t>Beginning Fund Balances - July 1, 2007</t>
  </si>
  <si>
    <t>This page must be sent to ISBE</t>
  </si>
  <si>
    <t>TOTAL BONDED INDEBTEDNESS AS OF JUNE 30, 2008</t>
  </si>
  <si>
    <t>Other Accrued Assets</t>
  </si>
  <si>
    <t>Taxes Receivable</t>
  </si>
  <si>
    <t>Accounts Receivable</t>
  </si>
  <si>
    <t>Accrued Liabilities</t>
  </si>
  <si>
    <t>Deferred Revenue</t>
  </si>
  <si>
    <t xml:space="preserve"> submitted as one file to avoid separating worksheets.</t>
  </si>
  <si>
    <t>Note:  For submitting to ISBE, the "Statement of Affairs" can be</t>
  </si>
  <si>
    <t>1.  Total number of all contracts awarded by the school district:</t>
  </si>
  <si>
    <t>REPORT ON CONTRACTS EXCEEDING $25,000 AWARDED DURING FY2008</t>
  </si>
  <si>
    <t xml:space="preserve">In conformity with sub-section (c) of Section 10-20.40 of the School Code [105 ILCS 5/10-20.40] (added by P. A. 95 – 707), the following information is required to be submitted in conjunction with submission of the Annual Statement of Affairs [105 ILCS 5/10-17]. </t>
  </si>
  <si>
    <t>(Enter Number Here)</t>
  </si>
  <si>
    <t>(Enter $ Amount Here)</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</si>
  <si>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</si>
  <si>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</si>
  <si>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</si>
  <si>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ISBE 50-37 (09/25/2008) ASA08-form.xls</t>
  </si>
  <si>
    <t>3.  Total number of contracts awarded to minority owned businesses, female owned businesses, businesses owned by persons with disabilities, and locally owned businesses:</t>
  </si>
  <si>
    <r>
      <t>ITEM 1.</t>
    </r>
    <r>
      <rPr>
        <sz val="10"/>
        <color indexed="8"/>
        <rFont val="Arial"/>
        <family val="2"/>
      </rPr>
      <t xml:space="preserve"> – Count only contracts where the consideration exceeds $25,000 over the life of the contract and that were awarded during FY2008 and record the number below in the space provided. Do not include: (1) multi-year contracts awarded prior to FY2008; (2) collective bargaining agreements with district employee groups; and (3) personal services contracts with individual district employees.</t>
    </r>
  </si>
  <si>
    <r>
      <t>ITEM 3.</t>
    </r>
    <r>
      <rPr>
        <sz val="10"/>
        <color indexed="8"/>
        <rFont val="Arial"/>
        <family val="2"/>
      </rPr>
      <t xml:space="preserve"> - Count only contracts where the consideration exceeds $25,000 over the life of the contract that were awarded during FY2008 to minority, female, disabled or local contractors and record the number below in the space provided. Do not include: (1) multi-year contracts awarded prior to FY2008; (2) collective bargaining agreements with district employee groups; and (3) personal services contracts with individual district employees.</t>
    </r>
  </si>
  <si>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</si>
  <si>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</si>
  <si>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Updated 10/17/08</t>
  </si>
  <si>
    <t>Wood River Hartford District #15</t>
  </si>
  <si>
    <t>501 East Lorena; Wood River, IL 62095</t>
  </si>
  <si>
    <t>618-254-0607</t>
  </si>
  <si>
    <t>8:00 a.m. - 3:45 p.m.</t>
  </si>
  <si>
    <t>Tyler</t>
  </si>
  <si>
    <t>Wray</t>
  </si>
  <si>
    <t>Chandler</t>
  </si>
  <si>
    <t>Woolverton</t>
  </si>
  <si>
    <t>Elliott</t>
  </si>
  <si>
    <t>Wood</t>
  </si>
  <si>
    <t>Koprivica</t>
  </si>
  <si>
    <t>Forsting</t>
  </si>
  <si>
    <t>Pfleeger</t>
  </si>
  <si>
    <t>Rives</t>
  </si>
  <si>
    <t>Shelton</t>
  </si>
  <si>
    <t>Simpson</t>
  </si>
  <si>
    <t>Twichell</t>
  </si>
  <si>
    <t>Cappel</t>
  </si>
  <si>
    <t>Acropolis Computer</t>
  </si>
  <si>
    <t>Ameren Energy Marketing</t>
  </si>
  <si>
    <t>American Express</t>
  </si>
  <si>
    <t>American Fidelity</t>
  </si>
  <si>
    <t>American Fidelity Flex</t>
  </si>
  <si>
    <t>American Funds Svc. Co.</t>
  </si>
  <si>
    <t>American General Life Ins.</t>
  </si>
  <si>
    <t>AmerenIP</t>
  </si>
  <si>
    <t>AT&amp;T</t>
  </si>
  <si>
    <t>The Bank of New York</t>
  </si>
  <si>
    <t>Belk Park Golf Course</t>
  </si>
  <si>
    <t>Bella Milano</t>
  </si>
  <si>
    <t>Belleville Public Schools</t>
  </si>
  <si>
    <t>Bell Tech.Logix</t>
  </si>
  <si>
    <t>Bethalto Comm Unit #8</t>
  </si>
  <si>
    <t>BP Company</t>
  </si>
  <si>
    <t>Budget Signs</t>
  </si>
  <si>
    <t>Camp Electric</t>
  </si>
  <si>
    <t>Catholic Children's Home</t>
  </si>
  <si>
    <t>Character Development Group</t>
  </si>
  <si>
    <t>Citrix Systems Inc.</t>
  </si>
  <si>
    <t>City of Wood River</t>
  </si>
  <si>
    <t>Collinsville CUSD 10</t>
  </si>
  <si>
    <t>Colonial Life</t>
  </si>
  <si>
    <t>Conoco Phillips</t>
  </si>
  <si>
    <t>Coop School District</t>
  </si>
  <si>
    <t>CSD Staff Development</t>
  </si>
  <si>
    <t>Custom Design</t>
  </si>
  <si>
    <t>DaimlerChrysler Financial Svc</t>
  </si>
  <si>
    <t>Datatronics</t>
  </si>
  <si>
    <t>Depco LLC</t>
  </si>
  <si>
    <t>Developmental Studies Center</t>
  </si>
  <si>
    <t>Donohoo, McCalley &amp; Assoc.</t>
  </si>
  <si>
    <t>East Alton Elementary SD 13</t>
  </si>
  <si>
    <t>Edwardsville CUSD 7</t>
  </si>
  <si>
    <t>Egyptian Employee Benefit</t>
  </si>
  <si>
    <t>Educational Therapy Center</t>
  </si>
  <si>
    <t>FGM Architects</t>
  </si>
  <si>
    <t>Free Spirit Publishing</t>
  </si>
  <si>
    <t>Gateway Center</t>
  </si>
  <si>
    <t>Golterman &amp; Sabo</t>
  </si>
  <si>
    <t>Granite City CUSD 9</t>
  </si>
  <si>
    <t>Halpin Music</t>
  </si>
  <si>
    <t>Highland CUSD 5</t>
  </si>
  <si>
    <t>Honeywell</t>
  </si>
  <si>
    <t>IASB</t>
  </si>
  <si>
    <t>IL Department of Revenue</t>
  </si>
  <si>
    <t>IL School District Agency</t>
  </si>
  <si>
    <t>IL Municipal Retirement Fund</t>
  </si>
  <si>
    <t>Integrys Energy Services</t>
  </si>
  <si>
    <t>International Learning Service</t>
  </si>
  <si>
    <t>Jacquelyn Hudock</t>
  </si>
  <si>
    <t>Jeanne Foster</t>
  </si>
  <si>
    <t>Joan Thoenen</t>
  </si>
  <si>
    <t>Kane Mechanical</t>
  </si>
  <si>
    <t>Kohl Wholesale</t>
  </si>
  <si>
    <t>Lanter Distributing</t>
  </si>
  <si>
    <t>Lewis Brothers Bakeries</t>
  </si>
  <si>
    <t>Lynn Tractor</t>
  </si>
  <si>
    <t>Marshall Consulting</t>
  </si>
  <si>
    <t>Mighty M Screen Printing</t>
  </si>
  <si>
    <t>Minnesota Mutual</t>
  </si>
  <si>
    <t>Miracle Recreation</t>
  </si>
  <si>
    <t>Moore Research</t>
  </si>
  <si>
    <t>Northwest Text Depository</t>
  </si>
  <si>
    <t>Otech Group</t>
  </si>
  <si>
    <t>Pacific Life Ins</t>
  </si>
  <si>
    <t>Patrick Shelton</t>
  </si>
  <si>
    <t>Peoples Energy Svc</t>
  </si>
  <si>
    <t>Prairie Farms Dairy</t>
  </si>
  <si>
    <t>Pro Automotive Services</t>
  </si>
  <si>
    <t>Quill Corp</t>
  </si>
  <si>
    <t>Regions Bank</t>
  </si>
  <si>
    <t>Regions Leasing</t>
  </si>
  <si>
    <t>Revolving Fund</t>
  </si>
  <si>
    <t>Robert Sanders Waste</t>
  </si>
  <si>
    <t>Royal Office Products</t>
  </si>
  <si>
    <t>Saxon Publishers</t>
  </si>
  <si>
    <t>School Messenger</t>
  </si>
  <si>
    <t>Scholastic, Inc.</t>
  </si>
  <si>
    <t>Scholastic Magazines</t>
  </si>
  <si>
    <t>School Specialty</t>
  </si>
  <si>
    <t>Scott Foresman &amp; co.</t>
  </si>
  <si>
    <t>Slayden Glass</t>
  </si>
  <si>
    <t>Sp Education Region III</t>
  </si>
  <si>
    <t>State Child Support</t>
  </si>
  <si>
    <t>STI Illinois</t>
  </si>
  <si>
    <t>Study Island</t>
  </si>
  <si>
    <t>Suzanne Ward</t>
  </si>
  <si>
    <t>Teacher's Health Ins. Sec.</t>
  </si>
  <si>
    <t>Total Lock &amp; Security</t>
  </si>
  <si>
    <t>Triad CUSD 2</t>
  </si>
  <si>
    <t>Teacher's Retirement System</t>
  </si>
  <si>
    <t>Teacher's Retirement</t>
  </si>
  <si>
    <t>Tueth, Keeney, Cooper</t>
  </si>
  <si>
    <t>Unisource</t>
  </si>
  <si>
    <t>River Bend United Way</t>
  </si>
  <si>
    <t>USPS-Hasler</t>
  </si>
  <si>
    <t>Valero Energy Corp</t>
  </si>
  <si>
    <t>VALIC</t>
  </si>
  <si>
    <t>Vantage Credit Union</t>
  </si>
  <si>
    <t>VISA</t>
  </si>
  <si>
    <t>WalMart</t>
  </si>
  <si>
    <t>Watts Copy System</t>
  </si>
  <si>
    <t>Weekly Reader</t>
  </si>
  <si>
    <t>Worker's Compensation</t>
  </si>
  <si>
    <t>Wood River Education Assoc.</t>
  </si>
  <si>
    <t>Wood River Printing/Publishing</t>
  </si>
  <si>
    <t>Wyman Center Inc.</t>
  </si>
  <si>
    <t>Zaner-Bloser</t>
  </si>
  <si>
    <t>Alton Burglar Alarm System</t>
  </si>
  <si>
    <t>Auto Chlor System</t>
  </si>
  <si>
    <t>Bank of New York</t>
  </si>
  <si>
    <t>B-Line Striping</t>
  </si>
  <si>
    <t>NCPERS Group Life Ins Pla</t>
  </si>
  <si>
    <t>Carol Elliott</t>
  </si>
  <si>
    <t>Centar Industries</t>
  </si>
  <si>
    <t>Chem Aqua</t>
  </si>
  <si>
    <t>Chicago City Centre Hotel</t>
  </si>
  <si>
    <t>Classroom Products Warehouse</t>
  </si>
  <si>
    <t>Comalex</t>
  </si>
  <si>
    <t>Country Life Ins Co</t>
  </si>
  <si>
    <t>CSD/RCET</t>
  </si>
  <si>
    <t>Custom Home Elevators</t>
  </si>
  <si>
    <t>DEMCO</t>
  </si>
  <si>
    <t>Educational Resources</t>
  </si>
  <si>
    <t>Elaine Joyce</t>
  </si>
  <si>
    <t>Evan-Moore Educational Publ</t>
  </si>
  <si>
    <t>Fire Safety Inc.</t>
  </si>
  <si>
    <t>GALIC Disbursing Company</t>
  </si>
  <si>
    <t>Great Lakes Collection</t>
  </si>
  <si>
    <t>Hartford Municipal Water</t>
  </si>
  <si>
    <t>Houghton Mifflin</t>
  </si>
  <si>
    <t>IASA</t>
  </si>
  <si>
    <t>IL Dir of Employ Security</t>
  </si>
  <si>
    <t>IL Reading Council</t>
  </si>
  <si>
    <t>ING Golden American Life</t>
  </si>
  <si>
    <t>Ins Audit &amp; Inspection</t>
  </si>
  <si>
    <t>Jostens</t>
  </si>
  <si>
    <t>KAM Solutions Inc</t>
  </si>
  <si>
    <t>Langa Resource Group Inc.</t>
  </si>
  <si>
    <t>Lewis &amp; Clark Community College</t>
  </si>
  <si>
    <t>Madison CUSD 12</t>
  </si>
  <si>
    <t>Madison County Reg. Supt.</t>
  </si>
  <si>
    <t>Mark Cappel</t>
  </si>
  <si>
    <t>McGraw Hill Companies</t>
  </si>
  <si>
    <t>Metlife Investors Group</t>
  </si>
  <si>
    <t>Mero Equipment</t>
  </si>
  <si>
    <t>Orkin Pest Control</t>
  </si>
  <si>
    <t>Outer Image</t>
  </si>
  <si>
    <t>Peggy Brooks</t>
  </si>
  <si>
    <t>Phone Masters Ltd.</t>
  </si>
  <si>
    <t>Premiere Agendas</t>
  </si>
  <si>
    <t>Quality Chemical</t>
  </si>
  <si>
    <t>Renaissance Learning</t>
  </si>
  <si>
    <t>Research Press</t>
  </si>
  <si>
    <t>Ronald R. Booth</t>
  </si>
  <si>
    <t>Roxana Comm Unit No. 1</t>
  </si>
  <si>
    <t>Sprint</t>
  </si>
  <si>
    <t>Spring Long Distance</t>
  </si>
  <si>
    <t>Suzuki Musical Instrument</t>
  </si>
  <si>
    <t>The Telegraph</t>
  </si>
  <si>
    <t>Venice CUSD #3</t>
  </si>
  <si>
    <t>Web Innovations &amp; Tech</t>
  </si>
  <si>
    <t>Western Oil Inc.</t>
  </si>
  <si>
    <t>Williams Office Products</t>
  </si>
  <si>
    <t>William M. Bedell Resource Center</t>
  </si>
  <si>
    <t>Wood River Ace Hardware</t>
  </si>
  <si>
    <t>YMCA of the Ozarks</t>
  </si>
  <si>
    <t>Access Home Elevators</t>
  </si>
  <si>
    <t>Albrecht-Hamlin Chevrolet</t>
  </si>
  <si>
    <t>Alton Winnelson Co.</t>
  </si>
  <si>
    <t>American Fidelity Assurance</t>
  </si>
  <si>
    <t>ARES Sportswear</t>
  </si>
  <si>
    <t>ASCD</t>
  </si>
  <si>
    <t>Barbara McCoy</t>
  </si>
  <si>
    <t>Bureau of Education and Research</t>
  </si>
  <si>
    <t>Childcraft Education</t>
  </si>
  <si>
    <t>Culligan</t>
  </si>
  <si>
    <t>Cynthia Duncan</t>
  </si>
  <si>
    <t>Dept. of Financial</t>
  </si>
  <si>
    <t>Eichenauer Services, Inc.</t>
  </si>
  <si>
    <t>Erin Plumb</t>
  </si>
  <si>
    <t>Flagman of America</t>
  </si>
  <si>
    <t>Follett Software Co.</t>
  </si>
  <si>
    <t>Fox Valley Systems</t>
  </si>
  <si>
    <t>Godfrey Bus Lines</t>
  </si>
  <si>
    <t>Gwen Solomon</t>
  </si>
  <si>
    <t>Handwriting without Tears</t>
  </si>
  <si>
    <t>Harcourt Achieve</t>
  </si>
  <si>
    <t>Hewlett Packard Corp</t>
  </si>
  <si>
    <t>Illinois ASBO</t>
  </si>
  <si>
    <t>IL Principal's Assoc.</t>
  </si>
  <si>
    <t>Kaemmerlen Parts &amp; Svc</t>
  </si>
  <si>
    <t>Karon Barry</t>
  </si>
  <si>
    <t>Kelly Leach</t>
  </si>
  <si>
    <t>Kim Hudson</t>
  </si>
  <si>
    <t>Kress Design</t>
  </si>
  <si>
    <t>Lakeside Roofing Co., Inc.</t>
  </si>
  <si>
    <t>Lisa Kaman</t>
  </si>
  <si>
    <t>The Magic Storyteller Ent</t>
  </si>
  <si>
    <t>Mednik Wiping Materials</t>
  </si>
  <si>
    <t>New Ideas</t>
  </si>
  <si>
    <t>Oriental Trading</t>
  </si>
  <si>
    <t>J. W. Pepper &amp; Son Inc.</t>
  </si>
  <si>
    <t>PepsiAmericas</t>
  </si>
  <si>
    <t>Ponder Equipment Co.</t>
  </si>
  <si>
    <t>Rigby Inc.</t>
  </si>
  <si>
    <t>Sax Arts &amp; Crafts</t>
  </si>
  <si>
    <t>Sharon wood</t>
  </si>
  <si>
    <t>Sportime</t>
  </si>
  <si>
    <t>Super Duper Inc.</t>
  </si>
  <si>
    <t>TALX Corp.</t>
  </si>
  <si>
    <t>Tetra Tech</t>
  </si>
  <si>
    <t>TRs Café</t>
  </si>
  <si>
    <t>US Games</t>
  </si>
  <si>
    <t xml:space="preserve">   The Center:  Resources+B37</t>
  </si>
  <si>
    <t>Wood River-Hartford District 15</t>
  </si>
  <si>
    <t>501 E. Lorena Avenue, Wood River, IL  62095</t>
  </si>
  <si>
    <t>Madison</t>
  </si>
  <si>
    <t xml:space="preserve">    Akeman, Allen, Blasa</t>
  </si>
  <si>
    <t>Brazier, Bundridge, Chapman</t>
  </si>
  <si>
    <t>Compton, Crawford, David</t>
  </si>
  <si>
    <t>Dunnagan, Emerick,</t>
  </si>
  <si>
    <t>Emerick-Smith</t>
  </si>
  <si>
    <t>Gantz, Goldman, Goodman</t>
  </si>
  <si>
    <t>Greenwood, Heigert, Hohulin</t>
  </si>
  <si>
    <t>Hubbert, Jewell, Johnson</t>
  </si>
  <si>
    <t>Joiner, Kasinger, Kribs</t>
  </si>
  <si>
    <t>Laurent, LeMarr, Magary-Burns</t>
  </si>
  <si>
    <t>Manush, Mascenik, McClure</t>
  </si>
  <si>
    <t>McNamer, Miller, Palmer</t>
  </si>
  <si>
    <t>Peacher, Pilkington, Pingolt</t>
  </si>
  <si>
    <t>Reed, Reilley, Reinhart</t>
  </si>
  <si>
    <t>Salah, Schneider</t>
  </si>
  <si>
    <t>Schrand, Scroggins, Sims</t>
  </si>
  <si>
    <t>Sims-Royer, Skinner, Smith</t>
  </si>
  <si>
    <t>Standon, Stidham, Stoltz</t>
  </si>
  <si>
    <t>Szymarek, Totzell, Watt</t>
  </si>
  <si>
    <t>Whitlock, Williams, Woods</t>
  </si>
  <si>
    <t>Brown, Bywater, Christeson</t>
  </si>
  <si>
    <t>Cramsey, Drury, Duncan</t>
  </si>
  <si>
    <t>Falk, Graham. Hill, Johnson</t>
  </si>
  <si>
    <t>Kennett, Kinder, Kopcych</t>
  </si>
  <si>
    <t>Like, Mangrum, Meyers</t>
  </si>
  <si>
    <t>Moellering, Neuhaus, Orr</t>
  </si>
  <si>
    <t>Royer, Shirley, Sneed</t>
  </si>
  <si>
    <t>Springman, Stone, Taylor</t>
  </si>
  <si>
    <t>Beam, Bentley, Eardley</t>
  </si>
  <si>
    <t>Fowler-Dixon, Gilmore, Guarino</t>
  </si>
  <si>
    <t>Hagen, Heigert, Herndon</t>
  </si>
  <si>
    <t>Hovey, Hudson, Jaman-Ammon</t>
  </si>
  <si>
    <t>Koprivica, Law, Leach</t>
  </si>
  <si>
    <t>Mannisi, Morber, O'Brien</t>
  </si>
  <si>
    <t>Paynic, Ross, Sauls</t>
  </si>
  <si>
    <t>Slayden, Springman, Steinmann</t>
  </si>
  <si>
    <t>Stendeback, Stormer, Studnicki</t>
  </si>
  <si>
    <t>Totzell, Weshinskey, Whitlock</t>
  </si>
  <si>
    <t>Allen, Barry, Gilbert</t>
  </si>
  <si>
    <t>Grigg, Milford, Plumb</t>
  </si>
  <si>
    <t>Redman, Sprague, Tatman</t>
  </si>
  <si>
    <t>Allen, Allensworth, Angleton</t>
  </si>
  <si>
    <t>Armstrong, Balcom, Beck</t>
  </si>
  <si>
    <t>Bell, Bentley, Biesk</t>
  </si>
  <si>
    <t>Bishop, Botkin, Broyles</t>
  </si>
  <si>
    <t>Bruce, Buehrer, Burk</t>
  </si>
  <si>
    <t>Busch, Carlisle, Carlisle</t>
  </si>
  <si>
    <t>Chapman, Clevenger, Cohn</t>
  </si>
  <si>
    <t>Cowgill, Davis, Davis</t>
  </si>
  <si>
    <t>Denton, Dial, Donahue</t>
  </si>
  <si>
    <t>Dunnegan, Emerick, Emerick</t>
  </si>
  <si>
    <t>Ferguson, Forshee, Fulk</t>
  </si>
  <si>
    <t>Gaines, Gantz, Gerner</t>
  </si>
  <si>
    <t>Goldman, Goodman, Greenwell</t>
  </si>
  <si>
    <t>Harshbarger, hausman, Heigert</t>
  </si>
  <si>
    <t>Herndon, Hinkle, Horton</t>
  </si>
  <si>
    <t>Johnson, Keener, Krabbe</t>
  </si>
  <si>
    <t>Leonard McCormick, McCoy</t>
  </si>
  <si>
    <t>Laura McCormick,</t>
  </si>
  <si>
    <t>Malone, Mascenik, Maendele</t>
  </si>
  <si>
    <t>Landson, LeMarr</t>
  </si>
  <si>
    <t>McNamara, McNamer</t>
  </si>
  <si>
    <t>D Miller, M Miller, Miner</t>
  </si>
  <si>
    <t>Mitchell, Oseland, O'Toole</t>
  </si>
  <si>
    <t>J L Pate, J A Pate, Phillips</t>
  </si>
  <si>
    <t>Preston, Reed, Reilley, Salah</t>
  </si>
  <si>
    <t>Sawyer, Schneider, Seal</t>
  </si>
  <si>
    <t>Sims-Royer, Slaton, Solomon</t>
  </si>
  <si>
    <t>Stoltz, Strasen, Szymarek</t>
  </si>
  <si>
    <t>Talbot, C Taylor, N Taylor</t>
  </si>
  <si>
    <t>Thoenen, J Thompson</t>
  </si>
  <si>
    <t>K Thompson, Tinsley, A Tyler</t>
  </si>
  <si>
    <t>S Tyler, Voliva, Warix</t>
  </si>
  <si>
    <t>Waugh, West, White, Whitlock</t>
  </si>
  <si>
    <t>Will, E Williams, L Williams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</si>
</sst>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000"/>
    <numFmt numFmtId="166" formatCode="#,##0.00000_);\(#,##0.00000\)"/>
    <numFmt numFmtId="167" formatCode="0#\-###\-####\-##"/>
    <numFmt numFmtId="168" formatCode="#,##0.0000_);[Red]\(#,##0.0000\)"/>
  </numFmts>
  <fonts count="63">
    <font>
      <sz val="10"/>
      <name val="Arial"/>
      <family val="0"/>
    </font>
    <font>
      <sz val="10"/>
      <color indexed="8"/>
      <name val="Arial"/>
      <family val="2"/>
    </font>
    <font>
      <sz val="10"/>
      <name val="MS Sans Serif"/>
      <family val="0"/>
    </font>
    <font>
      <sz val="8"/>
      <name val="Arial"/>
      <family val="0"/>
    </font>
    <font>
      <u val="single"/>
      <sz val="10"/>
      <color indexed="12"/>
      <name val="Arial"/>
      <family val="0"/>
    </font>
    <font>
      <i/>
      <sz val="8"/>
      <name val="Arial"/>
      <family val="2"/>
    </font>
    <font>
      <b/>
      <sz val="8"/>
      <name val="Arial"/>
      <family val="0"/>
    </font>
    <font>
      <b/>
      <u val="single"/>
      <sz val="8"/>
      <name val="Arial"/>
      <family val="0"/>
    </font>
    <font>
      <u val="single"/>
      <sz val="8"/>
      <name val="Arial"/>
      <family val="0"/>
    </font>
    <font>
      <sz val="8"/>
      <color indexed="10"/>
      <name val="Arial"/>
      <family val="0"/>
    </font>
    <font>
      <u val="single"/>
      <sz val="8"/>
      <color indexed="12"/>
      <name val="Arial"/>
      <family val="0"/>
    </font>
    <font>
      <b/>
      <sz val="9"/>
      <name val="Arial"/>
      <family val="2"/>
    </font>
    <font>
      <sz val="9"/>
      <name val="Arial"/>
      <family val="0"/>
    </font>
    <font>
      <b/>
      <sz val="11"/>
      <name val="Arial"/>
      <family val="2"/>
    </font>
    <font>
      <sz val="11"/>
      <name val="Arial"/>
      <family val="2"/>
    </font>
    <font>
      <b/>
      <u val="single"/>
      <sz val="9"/>
      <name val="Arial"/>
      <family val="2"/>
    </font>
    <font>
      <b/>
      <sz val="10"/>
      <name val="Arial"/>
      <family val="2"/>
    </font>
    <font>
      <sz val="8"/>
      <name val="Tahoma"/>
      <family val="0"/>
    </font>
    <font>
      <b/>
      <sz val="8"/>
      <name val="Tahoma"/>
      <family val="0"/>
    </font>
    <font>
      <vertAlign val="superscript"/>
      <sz val="10"/>
      <name val="Arial"/>
      <family val="2"/>
    </font>
    <font>
      <vertAlign val="superscript"/>
      <sz val="10"/>
      <name val="Tahoma"/>
      <family val="2"/>
    </font>
    <font>
      <i/>
      <sz val="10"/>
      <name val="Arial"/>
      <family val="2"/>
    </font>
    <font>
      <b/>
      <i/>
      <sz val="10"/>
      <name val="Arial"/>
      <family val="2"/>
    </font>
    <font>
      <i/>
      <sz val="9"/>
      <name val="Arial"/>
      <family val="2"/>
    </font>
    <font>
      <b/>
      <u val="single"/>
      <sz val="10"/>
      <name val="Arial"/>
      <family val="2"/>
    </font>
    <font>
      <sz val="8"/>
      <color indexed="9"/>
      <name val="Arial"/>
      <family val="0"/>
    </font>
    <font>
      <i/>
      <sz val="9"/>
      <color indexed="10"/>
      <name val="Arial"/>
      <family val="2"/>
    </font>
    <font>
      <b/>
      <i/>
      <sz val="9"/>
      <color indexed="10"/>
      <name val="Arial"/>
      <family val="2"/>
    </font>
    <font>
      <b/>
      <i/>
      <sz val="10"/>
      <color indexed="10"/>
      <name val="Arial"/>
      <family val="2"/>
    </font>
    <font>
      <b/>
      <sz val="16"/>
      <name val="Arial"/>
      <family val="2"/>
    </font>
    <font>
      <b/>
      <sz val="10"/>
      <color indexed="8"/>
      <name val="Arial"/>
      <family val="2"/>
    </font>
    <font>
      <sz val="10"/>
      <color indexed="47"/>
      <name val="Arial"/>
      <family val="2"/>
    </font>
    <font>
      <sz val="10"/>
      <color indexed="20"/>
      <name val="Arial"/>
      <family val="2"/>
    </font>
    <font>
      <b/>
      <sz val="10"/>
      <color indexed="52"/>
      <name val="Arial"/>
      <family val="2"/>
    </font>
    <font>
      <b/>
      <sz val="10"/>
      <color indexed="47"/>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color indexed="55"/>
      </right>
      <top/>
      <bottom/>
    </border>
    <border>
      <left/>
      <right style="thin">
        <color indexed="55"/>
      </right>
      <top/>
      <bottom/>
    </border>
    <border>
      <left style="thin">
        <color indexed="55"/>
      </left>
      <right/>
      <top style="thin">
        <color indexed="55"/>
      </top>
      <bottom style="thin">
        <color indexed="55"/>
      </bottom>
    </border>
    <border>
      <left/>
      <right/>
      <top style="medium">
        <color indexed="55"/>
      </top>
      <bottom/>
    </border>
    <border>
      <left style="thin">
        <color indexed="55"/>
      </left>
      <right/>
      <top/>
      <bottom/>
    </border>
    <border>
      <left/>
      <right/>
      <top/>
      <bottom style="medium">
        <color indexed="55"/>
      </bottom>
    </border>
    <border>
      <left/>
      <right style="thin">
        <color indexed="55"/>
      </right>
      <top style="medium">
        <color indexed="55"/>
      </top>
      <bottom/>
    </border>
    <border>
      <left/>
      <right/>
      <top/>
      <bottom style="double">
        <color indexed="55"/>
      </bottom>
    </border>
    <border>
      <left style="thin">
        <color indexed="55"/>
      </left>
      <right style="thin">
        <color indexed="55"/>
      </right>
      <top/>
      <bottom style="double">
        <color indexed="55"/>
      </bottom>
    </border>
    <border>
      <left style="thin">
        <color indexed="55"/>
      </left>
      <right style="thin">
        <color indexed="55"/>
      </right>
      <top style="medium">
        <color indexed="55"/>
      </top>
      <bottom/>
    </border>
    <border>
      <left/>
      <right/>
      <top style="double">
        <color indexed="55"/>
      </top>
      <bottom/>
    </border>
    <border>
      <left style="thin">
        <color indexed="55"/>
      </left>
      <right/>
      <top style="thin">
        <color indexed="55"/>
      </top>
      <bottom/>
    </border>
    <border>
      <left/>
      <right/>
      <top style="thin">
        <color indexed="55"/>
      </top>
      <bottom/>
    </border>
    <border>
      <left style="thin">
        <color indexed="55"/>
      </left>
      <right style="thin">
        <color indexed="55"/>
      </right>
      <top style="thin">
        <color indexed="55"/>
      </top>
      <bottom/>
    </border>
    <border>
      <left style="thin">
        <color indexed="55"/>
      </left>
      <right style="thin">
        <color indexed="55"/>
      </right>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style="medium">
        <color indexed="55"/>
      </left>
      <right style="thin">
        <color indexed="55"/>
      </right>
      <top style="medium">
        <color indexed="55"/>
      </top>
      <bottom/>
    </border>
    <border>
      <left style="medium">
        <color indexed="55"/>
      </left>
      <right style="thin">
        <color indexed="55"/>
      </right>
      <top/>
      <bottom/>
    </border>
    <border>
      <left style="medium">
        <color indexed="55"/>
      </left>
      <right style="thin">
        <color indexed="55"/>
      </right>
      <top/>
      <bottom style="double">
        <color indexed="55"/>
      </bottom>
    </border>
    <border>
      <left style="dashed">
        <color indexed="55"/>
      </left>
      <right/>
      <top/>
      <bottom/>
    </border>
    <border>
      <left style="dashed">
        <color indexed="55"/>
      </left>
      <right/>
      <top/>
      <bottom style="thin">
        <color indexed="55"/>
      </bottom>
    </border>
    <border>
      <left/>
      <right/>
      <top/>
      <bottom style="thin">
        <color indexed="55"/>
      </bottom>
    </border>
    <border>
      <left/>
      <right style="dashed">
        <color indexed="55"/>
      </right>
      <top/>
      <bottom style="thin">
        <color indexed="55"/>
      </bottom>
    </border>
    <border>
      <left style="dotted">
        <color indexed="22"/>
      </left>
      <right style="thin">
        <color indexed="22"/>
      </right>
      <top style="thin">
        <color indexed="22"/>
      </top>
      <bottom/>
    </border>
    <border>
      <left style="dotted">
        <color indexed="22"/>
      </left>
      <right style="thin">
        <color indexed="22"/>
      </right>
      <top/>
      <bottom/>
    </border>
    <border>
      <left style="thin">
        <color indexed="22"/>
      </left>
      <right/>
      <top/>
      <bottom/>
    </border>
    <border>
      <left style="dotted">
        <color indexed="22"/>
      </left>
      <right style="thin">
        <color indexed="22"/>
      </right>
      <top/>
      <bottom style="thin">
        <color indexed="22"/>
      </bottom>
    </border>
    <border>
      <left style="thin">
        <color indexed="22"/>
      </left>
      <right/>
      <top style="thin">
        <color indexed="22"/>
      </top>
      <bottom/>
    </border>
    <border>
      <left style="thin">
        <color indexed="22"/>
      </left>
      <right/>
      <top/>
      <bottom style="thin">
        <color indexed="22"/>
      </bottom>
    </border>
    <border>
      <left style="dotted">
        <color indexed="55"/>
      </left>
      <right style="thin">
        <color indexed="55"/>
      </right>
      <top style="thin">
        <color indexed="55"/>
      </top>
      <bottom/>
    </border>
    <border>
      <left style="thin">
        <color indexed="55"/>
      </left>
      <right style="dotted">
        <color indexed="55"/>
      </right>
      <top style="thin">
        <color indexed="55"/>
      </top>
      <bottom/>
    </border>
    <border>
      <left style="thin">
        <color indexed="55"/>
      </left>
      <right style="dotted">
        <color indexed="55"/>
      </right>
      <top/>
      <bottom/>
    </border>
    <border>
      <left style="thin">
        <color indexed="55"/>
      </left>
      <right style="dotted">
        <color indexed="55"/>
      </right>
      <top/>
      <bottom style="thin">
        <color indexed="55"/>
      </bottom>
    </border>
    <border>
      <left/>
      <right/>
      <top/>
      <bottom style="thin">
        <color indexed="22"/>
      </bottom>
    </border>
    <border>
      <left/>
      <right style="thin">
        <color indexed="55"/>
      </right>
      <top/>
      <bottom style="thin">
        <color indexed="55"/>
      </bottom>
    </border>
    <border>
      <left style="thin">
        <color indexed="55"/>
      </left>
      <right style="thin">
        <color indexed="55"/>
      </right>
      <top style="thin">
        <color indexed="55"/>
      </top>
      <bottom style="double">
        <color indexed="55"/>
      </bottom>
    </border>
    <border>
      <left style="thin">
        <color indexed="55"/>
      </left>
      <right style="thin">
        <color indexed="55"/>
      </right>
      <top style="double">
        <color indexed="55"/>
      </top>
      <bottom style="double">
        <color indexed="55"/>
      </bottom>
    </border>
    <border>
      <left style="thin">
        <color indexed="55"/>
      </left>
      <right/>
      <top style="thin">
        <color indexed="55"/>
      </top>
      <bottom style="double">
        <color indexed="55"/>
      </bottom>
    </border>
    <border>
      <left/>
      <right style="thin">
        <color indexed="55"/>
      </right>
      <top style="thin">
        <color indexed="55"/>
      </top>
      <bottom style="double">
        <color indexed="55"/>
      </bottom>
    </border>
    <border>
      <left style="thin">
        <color indexed="55"/>
      </left>
      <right/>
      <top style="double">
        <color indexed="55"/>
      </top>
      <bottom style="double">
        <color indexed="55"/>
      </bottom>
    </border>
    <border>
      <left/>
      <right style="thin">
        <color indexed="55"/>
      </right>
      <top style="double">
        <color indexed="55"/>
      </top>
      <bottom style="double">
        <color indexed="55"/>
      </bottom>
    </border>
    <border>
      <left/>
      <right/>
      <top style="thin">
        <color indexed="55"/>
      </top>
      <bottom style="double">
        <color indexed="55"/>
      </bottom>
    </border>
    <border>
      <left style="thin">
        <color indexed="55"/>
      </left>
      <right/>
      <top/>
      <bottom style="thin">
        <color indexed="55"/>
      </bottom>
    </border>
    <border>
      <left style="thin">
        <color indexed="55"/>
      </left>
      <right/>
      <top style="double">
        <color indexed="55"/>
      </top>
      <bottom style="thin">
        <color indexed="55"/>
      </bottom>
    </border>
    <border>
      <left/>
      <right/>
      <top style="double">
        <color indexed="55"/>
      </top>
      <bottom style="thin">
        <color indexed="55"/>
      </bottom>
    </border>
    <border>
      <left/>
      <right style="thin">
        <color indexed="55"/>
      </right>
      <top style="double">
        <color indexed="55"/>
      </top>
      <bottom style="thin">
        <color indexed="55"/>
      </bottom>
    </border>
    <border>
      <left style="thin">
        <color indexed="22"/>
      </left>
      <right style="thin">
        <color indexed="22"/>
      </right>
      <top style="dashed">
        <color indexed="22"/>
      </top>
      <bottom style="thin">
        <color indexed="22"/>
      </bottom>
    </border>
    <border>
      <left style="thin">
        <color indexed="22"/>
      </left>
      <right style="thin">
        <color indexed="22"/>
      </right>
      <top/>
      <bottom/>
    </border>
    <border>
      <left style="thin">
        <color indexed="22"/>
      </left>
      <right style="thin">
        <color indexed="22"/>
      </right>
      <top/>
      <bottom style="thin">
        <color indexed="22"/>
      </bottom>
    </border>
    <border>
      <left style="thin">
        <color indexed="22"/>
      </left>
      <right style="thin">
        <color indexed="22"/>
      </right>
      <top style="thin">
        <color indexed="22"/>
      </top>
      <bottom style="dashed">
        <color indexed="22"/>
      </bottom>
    </border>
    <border>
      <left style="thin">
        <color indexed="22"/>
      </left>
      <right style="thin">
        <color indexed="22"/>
      </right>
      <top style="thin">
        <color indexed="22"/>
      </top>
      <bottom/>
    </border>
    <border>
      <left style="dotted">
        <color indexed="55"/>
      </left>
      <right style="thin">
        <color indexed="55"/>
      </right>
      <top/>
      <bottom/>
    </border>
    <border>
      <left style="dotted">
        <color indexed="55"/>
      </left>
      <right style="thin">
        <color indexed="55"/>
      </right>
      <top/>
      <bottom style="thin">
        <color indexed="55"/>
      </bottom>
    </border>
    <border>
      <left style="dashed">
        <color indexed="55"/>
      </left>
      <right/>
      <top style="dashed">
        <color indexed="55"/>
      </top>
      <bottom/>
    </border>
    <border>
      <left/>
      <right/>
      <top style="dashed">
        <color indexed="55"/>
      </top>
      <bottom/>
    </border>
    <border>
      <left/>
      <right/>
      <top style="double">
        <color indexed="55"/>
      </top>
      <bottom style="double">
        <color indexed="55"/>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46">
    <xf numFmtId="0" fontId="0" fillId="0" borderId="0" xfId="0" applyAlignment="1">
      <alignment/>
    </xf>
    <xf numFmtId="0" fontId="3" fillId="0" borderId="0" xfId="0" applyFont="1" applyBorder="1" applyAlignment="1" applyProtection="1">
      <alignment vertical="center"/>
      <protection/>
    </xf>
    <xf numFmtId="0" fontId="3" fillId="0" borderId="0" xfId="0" applyFont="1" applyAlignment="1">
      <alignment/>
    </xf>
    <xf numFmtId="0" fontId="3" fillId="0" borderId="1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3" fillId="0" borderId="0" xfId="0" applyFont="1" applyAlignment="1" applyProtection="1">
      <alignment horizontal="centerContinuous" vertical="center"/>
      <protection/>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0" fontId="3" fillId="0" borderId="0" xfId="0" applyFont="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11" xfId="0" applyFont="1" applyBorder="1" applyAlignment="1" applyProtection="1">
      <alignment horizontal="left" vertical="center" wrapText="1"/>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left" vertical="center"/>
      <protection/>
    </xf>
    <xf numFmtId="3" fontId="3" fillId="0" borderId="13"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indent="2"/>
      <protection/>
    </xf>
    <xf numFmtId="0" fontId="3" fillId="0" borderId="14" xfId="0" applyFont="1" applyBorder="1" applyAlignment="1">
      <alignment/>
    </xf>
    <xf numFmtId="0" fontId="3" fillId="0" borderId="15" xfId="0" applyFont="1" applyFill="1" applyBorder="1" applyAlignment="1" applyProtection="1">
      <alignment horizontal="center" vertical="center" wrapText="1"/>
      <protection/>
    </xf>
    <xf numFmtId="3" fontId="3" fillId="0" borderId="0" xfId="0" applyNumberFormat="1" applyFont="1" applyBorder="1" applyAlignment="1" applyProtection="1">
      <alignment horizontal="left" vertical="center"/>
      <protection/>
    </xf>
    <xf numFmtId="0" fontId="3" fillId="0" borderId="0" xfId="0" applyFont="1" applyAlignment="1" applyProtection="1">
      <alignment horizontal="center" vertical="center"/>
      <protection/>
    </xf>
    <xf numFmtId="0" fontId="3" fillId="0" borderId="0" xfId="0" applyFont="1" applyAlignment="1" applyProtection="1">
      <alignment/>
      <protection/>
    </xf>
    <xf numFmtId="38" fontId="3" fillId="0" borderId="15" xfId="0" applyNumberFormat="1" applyFont="1" applyFill="1" applyBorder="1" applyAlignment="1" applyProtection="1">
      <alignment horizontal="center" vertical="center"/>
      <protection/>
    </xf>
    <xf numFmtId="38" fontId="3" fillId="0" borderId="0" xfId="0" applyNumberFormat="1" applyFont="1" applyFill="1" applyBorder="1" applyAlignment="1" applyProtection="1">
      <alignment horizontal="center" vertical="center"/>
      <protection/>
    </xf>
    <xf numFmtId="38" fontId="3" fillId="0" borderId="0" xfId="0" applyNumberFormat="1" applyFont="1" applyBorder="1" applyAlignment="1" applyProtection="1">
      <alignment horizontal="center" vertical="center"/>
      <protection/>
    </xf>
    <xf numFmtId="165" fontId="3" fillId="0" borderId="0" xfId="0" applyNumberFormat="1" applyFont="1" applyBorder="1" applyAlignment="1" applyProtection="1">
      <alignment horizontal="center" vertical="center"/>
      <protection/>
    </xf>
    <xf numFmtId="0" fontId="8" fillId="0" borderId="0" xfId="0" applyFont="1" applyAlignment="1" applyProtection="1">
      <alignment/>
      <protection/>
    </xf>
    <xf numFmtId="38" fontId="3" fillId="0" borderId="0" xfId="0" applyNumberFormat="1" applyFont="1" applyBorder="1" applyAlignment="1" applyProtection="1">
      <alignment horizontal="left" vertical="center" indent="4"/>
      <protection/>
    </xf>
    <xf numFmtId="0" fontId="3" fillId="0" borderId="0" xfId="0" applyFont="1" applyBorder="1" applyAlignment="1" applyProtection="1">
      <alignment vertical="center" wrapText="1"/>
      <protection/>
    </xf>
    <xf numFmtId="0" fontId="3" fillId="0" borderId="0" xfId="0" applyFont="1" applyAlignment="1" applyProtection="1">
      <alignment wrapText="1"/>
      <protection/>
    </xf>
    <xf numFmtId="0" fontId="3" fillId="0" borderId="0" xfId="0" applyFont="1" applyAlignment="1" applyProtection="1">
      <alignment/>
      <protection/>
    </xf>
    <xf numFmtId="0" fontId="3" fillId="0" borderId="0" xfId="0" applyFont="1" applyAlignment="1">
      <alignment horizontal="right" vertical="top"/>
    </xf>
    <xf numFmtId="0" fontId="3" fillId="0" borderId="0" xfId="0" applyFont="1" applyBorder="1" applyAlignment="1">
      <alignment horizontal="left" vertical="center"/>
    </xf>
    <xf numFmtId="0" fontId="3" fillId="0" borderId="14" xfId="0" applyFont="1" applyBorder="1" applyAlignment="1">
      <alignment horizontal="left" textRotation="180"/>
    </xf>
    <xf numFmtId="167" fontId="6" fillId="0" borderId="16" xfId="0" applyNumberFormat="1" applyFont="1" applyBorder="1" applyAlignment="1">
      <alignment horizontal="left"/>
    </xf>
    <xf numFmtId="0" fontId="3" fillId="0" borderId="16" xfId="0" applyFont="1" applyBorder="1" applyAlignment="1">
      <alignment horizontal="left" textRotation="180"/>
    </xf>
    <xf numFmtId="0" fontId="3" fillId="0" borderId="16" xfId="0" applyFont="1" applyBorder="1" applyAlignment="1">
      <alignment/>
    </xf>
    <xf numFmtId="0" fontId="8" fillId="0" borderId="17" xfId="0" applyFont="1" applyBorder="1" applyAlignment="1">
      <alignment horizontal="center"/>
    </xf>
    <xf numFmtId="0" fontId="8" fillId="0" borderId="11" xfId="0" applyFont="1" applyBorder="1" applyAlignment="1">
      <alignment horizontal="center"/>
    </xf>
    <xf numFmtId="0" fontId="3" fillId="0" borderId="0" xfId="0" applyFont="1" applyBorder="1" applyAlignment="1" applyProtection="1">
      <alignment/>
      <protection locked="0"/>
    </xf>
    <xf numFmtId="0" fontId="3" fillId="0" borderId="11" xfId="0" applyFont="1" applyBorder="1" applyAlignment="1" applyProtection="1">
      <alignment/>
      <protection locked="0"/>
    </xf>
    <xf numFmtId="0" fontId="3" fillId="0" borderId="0" xfId="0" applyFont="1" applyBorder="1" applyAlignment="1" applyProtection="1">
      <alignment horizontal="left" indent="1"/>
      <protection locked="0"/>
    </xf>
    <xf numFmtId="0" fontId="3" fillId="0" borderId="18" xfId="0" applyFont="1" applyBorder="1" applyAlignment="1" applyProtection="1">
      <alignment horizontal="left" indent="1"/>
      <protection locked="0"/>
    </xf>
    <xf numFmtId="0" fontId="3" fillId="0" borderId="19" xfId="0" applyFont="1" applyBorder="1" applyAlignment="1" applyProtection="1">
      <alignment/>
      <protection locked="0"/>
    </xf>
    <xf numFmtId="0" fontId="8" fillId="0" borderId="20" xfId="0" applyFont="1" applyBorder="1" applyAlignment="1">
      <alignment horizontal="center"/>
    </xf>
    <xf numFmtId="0" fontId="3" fillId="0" borderId="11" xfId="0" applyFont="1" applyBorder="1" applyAlignment="1">
      <alignment/>
    </xf>
    <xf numFmtId="0" fontId="3" fillId="0" borderId="15" xfId="0" applyFont="1" applyBorder="1" applyAlignment="1">
      <alignment/>
    </xf>
    <xf numFmtId="49" fontId="3" fillId="0" borderId="19" xfId="0" applyNumberFormat="1" applyFont="1" applyBorder="1" applyAlignment="1" applyProtection="1">
      <alignment horizontal="left"/>
      <protection locked="0"/>
    </xf>
    <xf numFmtId="0" fontId="3" fillId="0" borderId="19" xfId="0" applyFont="1" applyBorder="1" applyAlignment="1">
      <alignment/>
    </xf>
    <xf numFmtId="49" fontId="3" fillId="0" borderId="21" xfId="0" applyNumberFormat="1" applyFont="1" applyBorder="1" applyAlignment="1" applyProtection="1">
      <alignment horizontal="left"/>
      <protection locked="0"/>
    </xf>
    <xf numFmtId="0" fontId="3" fillId="0" borderId="21" xfId="0" applyFont="1" applyBorder="1" applyAlignment="1">
      <alignment/>
    </xf>
    <xf numFmtId="0" fontId="3" fillId="0" borderId="0" xfId="0" applyFont="1" applyAlignment="1">
      <alignment/>
    </xf>
    <xf numFmtId="0" fontId="3" fillId="0" borderId="22" xfId="56" applyFont="1" applyBorder="1" applyAlignment="1">
      <alignment horizontal="left"/>
      <protection/>
    </xf>
    <xf numFmtId="0" fontId="3" fillId="0" borderId="23" xfId="56" applyFont="1" applyBorder="1" applyAlignment="1">
      <alignment horizontal="left" vertical="center" wrapText="1"/>
      <protection/>
    </xf>
    <xf numFmtId="0" fontId="3" fillId="0" borderId="24" xfId="56" applyFont="1" applyBorder="1" applyAlignment="1">
      <alignment horizontal="center" vertical="center"/>
      <protection/>
    </xf>
    <xf numFmtId="49" fontId="3" fillId="0" borderId="24" xfId="56" applyNumberFormat="1" applyFont="1" applyBorder="1" applyAlignment="1">
      <alignment horizontal="center" vertical="center"/>
      <protection/>
    </xf>
    <xf numFmtId="0" fontId="3" fillId="0" borderId="0" xfId="56" applyFont="1" applyBorder="1">
      <alignment/>
      <protection/>
    </xf>
    <xf numFmtId="0" fontId="3" fillId="0" borderId="15" xfId="56" applyFont="1" applyBorder="1" applyAlignment="1">
      <alignment horizontal="left"/>
      <protection/>
    </xf>
    <xf numFmtId="0" fontId="3" fillId="0" borderId="25" xfId="56" applyFont="1" applyBorder="1" applyAlignment="1">
      <alignment horizontal="center" vertical="center" wrapText="1"/>
      <protection/>
    </xf>
    <xf numFmtId="49" fontId="3" fillId="0" borderId="11" xfId="56" applyNumberFormat="1" applyFont="1" applyBorder="1" applyAlignment="1">
      <alignment horizontal="center" vertical="center"/>
      <protection/>
    </xf>
    <xf numFmtId="49" fontId="3" fillId="0" borderId="11" xfId="56" applyNumberFormat="1" applyFont="1" applyBorder="1" applyAlignment="1">
      <alignment horizontal="center" vertical="center" wrapText="1"/>
      <protection/>
    </xf>
    <xf numFmtId="38" fontId="3" fillId="33" borderId="10" xfId="56" applyNumberFormat="1" applyFont="1" applyFill="1" applyBorder="1" applyAlignment="1">
      <alignment horizontal="left" vertical="top"/>
      <protection/>
    </xf>
    <xf numFmtId="38" fontId="3" fillId="33" borderId="10" xfId="56" applyNumberFormat="1" applyFont="1" applyFill="1" applyBorder="1" applyAlignment="1">
      <alignment horizontal="right" vertical="top"/>
      <protection/>
    </xf>
    <xf numFmtId="0" fontId="3" fillId="0" borderId="0" xfId="56" applyFont="1" applyFill="1" applyBorder="1" applyAlignment="1">
      <alignment vertical="top" wrapText="1"/>
      <protection/>
    </xf>
    <xf numFmtId="0" fontId="3" fillId="0" borderId="26" xfId="56" applyFont="1" applyBorder="1" applyAlignment="1">
      <alignment vertical="center" wrapText="1"/>
      <protection/>
    </xf>
    <xf numFmtId="0" fontId="3" fillId="0" borderId="10" xfId="56" applyFont="1" applyBorder="1" applyAlignment="1">
      <alignment vertical="center" wrapText="1"/>
      <protection/>
    </xf>
    <xf numFmtId="0" fontId="3" fillId="0" borderId="0" xfId="56" applyFont="1" applyBorder="1" applyAlignment="1">
      <alignment vertical="top" wrapText="1"/>
      <protection/>
    </xf>
    <xf numFmtId="0" fontId="3" fillId="0" borderId="26" xfId="56" applyFont="1" applyBorder="1" applyAlignment="1">
      <alignment horizontal="left" vertical="center" wrapText="1"/>
      <protection/>
    </xf>
    <xf numFmtId="0" fontId="3" fillId="0" borderId="10" xfId="56" applyFont="1" applyBorder="1" applyAlignment="1">
      <alignment horizontal="center" vertical="center" wrapText="1"/>
      <protection/>
    </xf>
    <xf numFmtId="0" fontId="3" fillId="0" borderId="26" xfId="56" applyFont="1" applyBorder="1" applyAlignment="1">
      <alignment horizontal="left" vertical="center"/>
      <protection/>
    </xf>
    <xf numFmtId="0" fontId="3" fillId="0" borderId="10" xfId="56" applyFont="1" applyBorder="1" applyAlignment="1">
      <alignment horizontal="center" vertical="center"/>
      <protection/>
    </xf>
    <xf numFmtId="0" fontId="3" fillId="0" borderId="26" xfId="56" applyFont="1" applyBorder="1" applyAlignment="1">
      <alignment vertical="center"/>
      <protection/>
    </xf>
    <xf numFmtId="0" fontId="3" fillId="0" borderId="0" xfId="57" applyFont="1" applyBorder="1" applyAlignment="1">
      <alignment vertical="center" wrapText="1"/>
      <protection/>
    </xf>
    <xf numFmtId="0" fontId="3" fillId="0" borderId="26" xfId="57" applyFont="1" applyBorder="1" applyAlignment="1">
      <alignment vertical="center" wrapText="1"/>
      <protection/>
    </xf>
    <xf numFmtId="0" fontId="3" fillId="0" borderId="10" xfId="57" applyFont="1" applyBorder="1" applyAlignment="1">
      <alignment horizontal="center" vertical="center" wrapText="1"/>
      <protection/>
    </xf>
    <xf numFmtId="0" fontId="3" fillId="0" borderId="26" xfId="57" applyFont="1" applyBorder="1" applyAlignment="1">
      <alignment horizontal="left" vertical="center" wrapText="1"/>
      <protection/>
    </xf>
    <xf numFmtId="0" fontId="3" fillId="0" borderId="26" xfId="57" applyFont="1" applyBorder="1" applyAlignment="1">
      <alignment vertical="center"/>
      <protection/>
    </xf>
    <xf numFmtId="0" fontId="3" fillId="0" borderId="10" xfId="57" applyFont="1" applyBorder="1" applyAlignment="1">
      <alignment horizontal="center" vertical="center"/>
      <protection/>
    </xf>
    <xf numFmtId="164" fontId="3" fillId="0" borderId="13" xfId="56" applyNumberFormat="1" applyFont="1" applyBorder="1" applyAlignment="1">
      <alignment horizontal="left" vertical="top" wrapText="1"/>
      <protection/>
    </xf>
    <xf numFmtId="0" fontId="3" fillId="0" borderId="26" xfId="59" applyFont="1" applyBorder="1" applyAlignment="1">
      <alignment vertical="center"/>
      <protection/>
    </xf>
    <xf numFmtId="0" fontId="3" fillId="0" borderId="27" xfId="59" applyFont="1" applyBorder="1" applyAlignment="1">
      <alignment horizontal="center" vertical="center"/>
      <protection/>
    </xf>
    <xf numFmtId="0" fontId="3" fillId="0" borderId="0" xfId="56" applyFont="1" applyBorder="1" applyAlignment="1">
      <alignment horizontal="left"/>
      <protection/>
    </xf>
    <xf numFmtId="0" fontId="9" fillId="0" borderId="0" xfId="56" applyFont="1" applyBorder="1">
      <alignment/>
      <protection/>
    </xf>
    <xf numFmtId="3" fontId="3" fillId="0" borderId="0" xfId="56" applyNumberFormat="1" applyFont="1" applyBorder="1">
      <alignment/>
      <protection/>
    </xf>
    <xf numFmtId="0" fontId="3" fillId="0" borderId="15" xfId="0" applyFont="1" applyBorder="1" applyAlignment="1">
      <alignment/>
    </xf>
    <xf numFmtId="0" fontId="15" fillId="0" borderId="0" xfId="0" applyFont="1" applyBorder="1" applyAlignment="1" applyProtection="1">
      <alignment horizontal="left" vertical="center"/>
      <protection/>
    </xf>
    <xf numFmtId="0" fontId="3" fillId="0" borderId="12"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7" xfId="0" applyFont="1" applyBorder="1" applyAlignment="1" applyProtection="1">
      <alignment vertical="center" wrapText="1"/>
      <protection/>
    </xf>
    <xf numFmtId="0" fontId="5" fillId="0" borderId="0" xfId="0" applyFont="1" applyBorder="1" applyAlignment="1" applyProtection="1">
      <alignment horizontal="left" vertical="center"/>
      <protection/>
    </xf>
    <xf numFmtId="0" fontId="3" fillId="0" borderId="13"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0" xfId="0" applyFont="1" applyBorder="1" applyAlignment="1">
      <alignment horizontal="left" vertical="center"/>
    </xf>
    <xf numFmtId="0" fontId="6" fillId="0" borderId="0" xfId="0" applyFont="1" applyBorder="1" applyAlignment="1" applyProtection="1">
      <alignment horizontal="left" vertical="center"/>
      <protection/>
    </xf>
    <xf numFmtId="0" fontId="3" fillId="0" borderId="13" xfId="0" applyFont="1" applyBorder="1" applyAlignment="1" applyProtection="1">
      <alignment vertical="center"/>
      <protection/>
    </xf>
    <xf numFmtId="0" fontId="3" fillId="0" borderId="13" xfId="0" applyFont="1" applyBorder="1" applyAlignment="1" applyProtection="1">
      <alignment vertical="center" wrapText="1"/>
      <protection/>
    </xf>
    <xf numFmtId="0" fontId="3" fillId="0" borderId="27" xfId="0" applyFont="1" applyBorder="1" applyAlignment="1" applyProtection="1">
      <alignment horizontal="left" vertical="center"/>
      <protection/>
    </xf>
    <xf numFmtId="0" fontId="3" fillId="0" borderId="23" xfId="0" applyFont="1" applyBorder="1" applyAlignment="1" applyProtection="1">
      <alignment horizontal="left" vertical="center"/>
      <protection/>
    </xf>
    <xf numFmtId="0" fontId="0" fillId="0" borderId="0" xfId="0" applyFont="1" applyBorder="1" applyAlignment="1">
      <alignment horizontal="left" vertical="center"/>
    </xf>
    <xf numFmtId="0" fontId="7" fillId="0" borderId="0" xfId="0" applyFont="1" applyBorder="1" applyAlignment="1" applyProtection="1">
      <alignment horizontal="left"/>
      <protection/>
    </xf>
    <xf numFmtId="0" fontId="8" fillId="0" borderId="28" xfId="0" applyFont="1" applyBorder="1" applyAlignment="1">
      <alignment horizontal="center"/>
    </xf>
    <xf numFmtId="0" fontId="3" fillId="0" borderId="29" xfId="0" applyFont="1" applyBorder="1" applyAlignment="1" applyProtection="1">
      <alignment horizontal="left" vertical="center" indent="1"/>
      <protection locked="0"/>
    </xf>
    <xf numFmtId="0" fontId="3" fillId="0" borderId="30" xfId="0" applyFont="1" applyBorder="1" applyAlignment="1" applyProtection="1">
      <alignment horizontal="left" vertical="center" indent="1"/>
      <protection locked="0"/>
    </xf>
    <xf numFmtId="0" fontId="0" fillId="0" borderId="0" xfId="0" applyAlignment="1">
      <alignment horizontal="left" indent="1"/>
    </xf>
    <xf numFmtId="0" fontId="10" fillId="0" borderId="0" xfId="52" applyFont="1" applyBorder="1" applyAlignment="1" applyProtection="1">
      <alignment horizontal="center" vertical="center"/>
      <protection/>
    </xf>
    <xf numFmtId="165" fontId="3" fillId="0" borderId="13" xfId="0" applyNumberFormat="1" applyFont="1" applyBorder="1" applyAlignment="1" applyProtection="1">
      <alignment horizontal="left" vertical="center"/>
      <protection/>
    </xf>
    <xf numFmtId="3" fontId="3" fillId="0" borderId="27" xfId="0" applyNumberFormat="1" applyFont="1" applyBorder="1" applyAlignment="1" applyProtection="1">
      <alignment horizontal="left" vertical="center"/>
      <protection/>
    </xf>
    <xf numFmtId="165" fontId="3" fillId="0" borderId="27" xfId="0" applyNumberFormat="1"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27" xfId="0" applyFont="1" applyBorder="1" applyAlignment="1" applyProtection="1">
      <alignment horizontal="left" vertical="center"/>
      <protection/>
    </xf>
    <xf numFmtId="167" fontId="6" fillId="0" borderId="0" xfId="0" applyNumberFormat="1" applyFont="1" applyBorder="1" applyAlignment="1">
      <alignment horizontal="left" vertical="center" indent="1"/>
    </xf>
    <xf numFmtId="0" fontId="3" fillId="0" borderId="0" xfId="0" applyFont="1" applyAlignment="1" applyProtection="1">
      <alignment horizontal="right"/>
      <protection/>
    </xf>
    <xf numFmtId="0" fontId="3" fillId="0" borderId="0" xfId="0" applyFont="1" applyAlignment="1" applyProtection="1">
      <alignment horizontal="right"/>
      <protection/>
    </xf>
    <xf numFmtId="0" fontId="3" fillId="0" borderId="0" xfId="56" applyFont="1" applyBorder="1" applyAlignment="1">
      <alignment horizontal="center" vertical="center" wrapText="1"/>
      <protection/>
    </xf>
    <xf numFmtId="0" fontId="3" fillId="0" borderId="0" xfId="56" applyFont="1" applyFill="1" applyBorder="1">
      <alignment/>
      <protection/>
    </xf>
    <xf numFmtId="0" fontId="3" fillId="0" borderId="0" xfId="56" applyFont="1" applyBorder="1" applyAlignment="1">
      <alignment vertical="center"/>
      <protection/>
    </xf>
    <xf numFmtId="49" fontId="3" fillId="0" borderId="25" xfId="56" applyNumberFormat="1" applyFont="1" applyBorder="1" applyAlignment="1">
      <alignment horizontal="center" vertical="center"/>
      <protection/>
    </xf>
    <xf numFmtId="49" fontId="3" fillId="0" borderId="25" xfId="56" applyNumberFormat="1" applyFont="1" applyBorder="1" applyAlignment="1">
      <alignment horizontal="center" vertical="center" wrapText="1"/>
      <protection/>
    </xf>
    <xf numFmtId="38" fontId="3" fillId="0" borderId="0" xfId="57" applyNumberFormat="1" applyFont="1" applyFill="1" applyBorder="1" applyAlignment="1" applyProtection="1">
      <alignment horizontal="centerContinuous" vertical="center"/>
      <protection/>
    </xf>
    <xf numFmtId="0" fontId="3" fillId="0" borderId="0" xfId="56" applyFont="1" applyBorder="1" applyAlignment="1">
      <alignment horizontal="centerContinuous" vertical="center"/>
      <protection/>
    </xf>
    <xf numFmtId="3" fontId="3" fillId="0" borderId="0" xfId="56" applyNumberFormat="1" applyFont="1" applyBorder="1" applyAlignment="1">
      <alignment horizontal="centerContinuous" vertical="center"/>
      <protection/>
    </xf>
    <xf numFmtId="0" fontId="3" fillId="0" borderId="0" xfId="56" applyFont="1" applyBorder="1" applyAlignment="1">
      <alignment horizontal="centerContinuous" vertical="top"/>
      <protection/>
    </xf>
    <xf numFmtId="0" fontId="3" fillId="0" borderId="0" xfId="56" applyFont="1" applyFill="1" applyBorder="1" applyAlignment="1">
      <alignment horizontal="centerContinuous" vertical="center"/>
      <protection/>
    </xf>
    <xf numFmtId="0" fontId="3" fillId="0" borderId="0" xfId="57" applyFont="1" applyFill="1" applyBorder="1" applyAlignment="1">
      <alignment horizontal="centerContinuous" vertical="center"/>
      <protection/>
    </xf>
    <xf numFmtId="0" fontId="11" fillId="0" borderId="0" xfId="56" applyFont="1" applyFill="1" applyBorder="1" applyAlignment="1">
      <alignment horizontal="centerContinuous" vertical="top"/>
      <protection/>
    </xf>
    <xf numFmtId="0" fontId="11" fillId="0" borderId="0" xfId="57" applyFont="1" applyFill="1" applyBorder="1" applyAlignment="1">
      <alignment horizontal="centerContinuous"/>
      <protection/>
    </xf>
    <xf numFmtId="0" fontId="19" fillId="0" borderId="10" xfId="56" applyFont="1" applyBorder="1" applyAlignment="1">
      <alignment horizontal="center" vertical="center" wrapText="1"/>
      <protection/>
    </xf>
    <xf numFmtId="0" fontId="0" fillId="0" borderId="31" xfId="0" applyBorder="1" applyAlignment="1">
      <alignment horizontal="left" vertical="center" wrapText="1"/>
    </xf>
    <xf numFmtId="0" fontId="0" fillId="0" borderId="0" xfId="0" applyBorder="1" applyAlignment="1">
      <alignment horizontal="left" vertical="center" wrapText="1"/>
    </xf>
    <xf numFmtId="0" fontId="3" fillId="0" borderId="32" xfId="0" applyFont="1" applyBorder="1" applyAlignment="1" applyProtection="1">
      <alignment vertical="center"/>
      <protection/>
    </xf>
    <xf numFmtId="0" fontId="3" fillId="0" borderId="33" xfId="0" applyFont="1" applyBorder="1" applyAlignment="1" applyProtection="1">
      <alignment vertical="center"/>
      <protection/>
    </xf>
    <xf numFmtId="0" fontId="3" fillId="0" borderId="34" xfId="0" applyFont="1" applyBorder="1" applyAlignment="1" applyProtection="1">
      <alignment horizontal="left" vertical="center" indent="10"/>
      <protection/>
    </xf>
    <xf numFmtId="0" fontId="3" fillId="0" borderId="33" xfId="0" applyFont="1" applyBorder="1" applyAlignment="1" applyProtection="1">
      <alignment horizontal="left" vertical="center" indent="10"/>
      <protection/>
    </xf>
    <xf numFmtId="0" fontId="3" fillId="0" borderId="0" xfId="0" applyFont="1" applyBorder="1" applyAlignment="1" applyProtection="1">
      <alignment horizontal="center" vertical="top"/>
      <protection/>
    </xf>
    <xf numFmtId="37" fontId="3" fillId="0" borderId="0" xfId="0" applyNumberFormat="1" applyFont="1" applyBorder="1" applyAlignment="1" applyProtection="1">
      <alignment horizontal="right"/>
      <protection/>
    </xf>
    <xf numFmtId="37" fontId="5" fillId="0" borderId="0" xfId="0" applyNumberFormat="1" applyFont="1" applyBorder="1" applyAlignment="1" applyProtection="1">
      <alignment horizontal="center"/>
      <protection/>
    </xf>
    <xf numFmtId="0" fontId="0" fillId="0" borderId="0" xfId="0" applyAlignment="1" applyProtection="1">
      <alignment/>
      <protection locked="0"/>
    </xf>
    <xf numFmtId="0" fontId="7" fillId="0" borderId="0" xfId="0" applyFont="1" applyAlignment="1" applyProtection="1">
      <alignment horizontal="left" vertical="center"/>
      <protection locked="0"/>
    </xf>
    <xf numFmtId="0" fontId="0" fillId="0" borderId="0" xfId="0" applyBorder="1" applyAlignment="1" applyProtection="1">
      <alignment/>
      <protection locked="0"/>
    </xf>
    <xf numFmtId="4" fontId="8" fillId="0" borderId="35" xfId="0" applyNumberFormat="1" applyFont="1" applyBorder="1" applyAlignment="1" applyProtection="1">
      <alignment horizontal="left" vertical="center"/>
      <protection locked="0"/>
    </xf>
    <xf numFmtId="38" fontId="3" fillId="0" borderId="36" xfId="0" applyNumberFormat="1" applyFont="1" applyBorder="1" applyAlignment="1" applyProtection="1">
      <alignment/>
      <protection locked="0"/>
    </xf>
    <xf numFmtId="0" fontId="3" fillId="0" borderId="37" xfId="0" applyFont="1" applyBorder="1" applyAlignment="1" applyProtection="1">
      <alignment horizontal="left" vertical="center" indent="1"/>
      <protection locked="0"/>
    </xf>
    <xf numFmtId="38" fontId="3" fillId="0" borderId="38" xfId="0" applyNumberFormat="1" applyFont="1" applyBorder="1" applyAlignment="1" applyProtection="1">
      <alignment/>
      <protection locked="0"/>
    </xf>
    <xf numFmtId="0" fontId="8" fillId="0" borderId="39" xfId="0" applyFont="1" applyBorder="1" applyAlignment="1" applyProtection="1">
      <alignment horizontal="left" vertical="center" indent="1"/>
      <protection locked="0"/>
    </xf>
    <xf numFmtId="0" fontId="3" fillId="0" borderId="40" xfId="0" applyFont="1" applyBorder="1" applyAlignment="1" applyProtection="1">
      <alignment horizontal="left" vertical="center" indent="1"/>
      <protection locked="0"/>
    </xf>
    <xf numFmtId="0" fontId="21" fillId="0" borderId="0" xfId="0" applyFont="1" applyAlignment="1" applyProtection="1">
      <alignment/>
      <protection locked="0"/>
    </xf>
    <xf numFmtId="0" fontId="22" fillId="0" borderId="0" xfId="0" applyFont="1" applyAlignment="1" applyProtection="1">
      <alignment horizontal="left" vertical="center"/>
      <protection locked="0"/>
    </xf>
    <xf numFmtId="0" fontId="23" fillId="0" borderId="0" xfId="0" applyFont="1" applyAlignment="1">
      <alignment/>
    </xf>
    <xf numFmtId="0" fontId="24" fillId="0" borderId="0" xfId="0" applyFont="1" applyAlignment="1" applyProtection="1">
      <alignment horizontal="left" vertical="center"/>
      <protection locked="0"/>
    </xf>
    <xf numFmtId="0" fontId="22" fillId="0" borderId="0" xfId="0" applyNumberFormat="1" applyFont="1" applyAlignment="1" applyProtection="1">
      <alignment horizontal="left" vertical="center"/>
      <protection locked="0"/>
    </xf>
    <xf numFmtId="167" fontId="22" fillId="0" borderId="0" xfId="0" applyNumberFormat="1" applyFont="1" applyAlignment="1" applyProtection="1">
      <alignment horizontal="left" vertical="center"/>
      <protection locked="0"/>
    </xf>
    <xf numFmtId="0" fontId="16" fillId="0" borderId="0" xfId="0" applyFont="1" applyAlignment="1" applyProtection="1">
      <alignment/>
      <protection locked="0"/>
    </xf>
    <xf numFmtId="167" fontId="16" fillId="0" borderId="0" xfId="0" applyNumberFormat="1" applyFont="1" applyAlignment="1" applyProtection="1">
      <alignment horizontal="left" vertical="center"/>
      <protection locked="0"/>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left" vertical="center" indent="1"/>
      <protection locked="0"/>
    </xf>
    <xf numFmtId="4" fontId="8" fillId="0" borderId="35" xfId="0" applyNumberFormat="1" applyFont="1" applyBorder="1" applyAlignment="1" applyProtection="1">
      <alignment horizontal="center" vertical="center"/>
      <protection locked="0"/>
    </xf>
    <xf numFmtId="0" fontId="8" fillId="0" borderId="41"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8" fillId="0" borderId="39" xfId="0" applyFont="1" applyBorder="1" applyAlignment="1" applyProtection="1">
      <alignment horizontal="center" vertical="center"/>
      <protection locked="0"/>
    </xf>
    <xf numFmtId="0" fontId="0" fillId="0" borderId="0" xfId="0" applyAlignment="1" applyProtection="1">
      <alignment horizontal="center"/>
      <protection locked="0"/>
    </xf>
    <xf numFmtId="167" fontId="16" fillId="0" borderId="0" xfId="0" applyNumberFormat="1" applyFont="1" applyAlignment="1" applyProtection="1">
      <alignment horizontal="left"/>
      <protection locked="0"/>
    </xf>
    <xf numFmtId="0" fontId="16" fillId="0" borderId="0" xfId="0" applyFont="1" applyAlignment="1">
      <alignment horizontal="left" vertical="center"/>
    </xf>
    <xf numFmtId="167" fontId="16" fillId="0" borderId="0" xfId="0" applyNumberFormat="1" applyFont="1" applyAlignment="1">
      <alignment horizontal="left" vertical="center"/>
    </xf>
    <xf numFmtId="0" fontId="3" fillId="0" borderId="0" xfId="0" applyFont="1" applyAlignment="1" applyProtection="1">
      <alignment/>
      <protection locked="0"/>
    </xf>
    <xf numFmtId="0" fontId="3" fillId="0" borderId="43" xfId="0" applyFont="1" applyBorder="1" applyAlignment="1" applyProtection="1">
      <alignment/>
      <protection locked="0"/>
    </xf>
    <xf numFmtId="0" fontId="3" fillId="0" borderId="44" xfId="0" applyFont="1" applyBorder="1" applyAlignment="1" applyProtection="1">
      <alignment/>
      <protection locked="0"/>
    </xf>
    <xf numFmtId="0" fontId="3" fillId="0" borderId="45" xfId="0" applyFont="1" applyBorder="1" applyAlignment="1" applyProtection="1">
      <alignment/>
      <protection locked="0"/>
    </xf>
    <xf numFmtId="38" fontId="25" fillId="0" borderId="0" xfId="0" applyNumberFormat="1" applyFont="1" applyAlignment="1" applyProtection="1">
      <alignment horizontal="right" vertical="center"/>
      <protection/>
    </xf>
    <xf numFmtId="3" fontId="25" fillId="0" borderId="0" xfId="0" applyNumberFormat="1" applyFont="1" applyAlignment="1" applyProtection="1">
      <alignment horizontal="right" vertical="center"/>
      <protection/>
    </xf>
    <xf numFmtId="0" fontId="26" fillId="0" borderId="0" xfId="0" applyFont="1" applyAlignment="1" applyProtection="1">
      <alignment/>
      <protection locked="0"/>
    </xf>
    <xf numFmtId="0" fontId="21" fillId="0" borderId="0" xfId="0" applyFont="1" applyAlignment="1" applyProtection="1">
      <alignment/>
      <protection/>
    </xf>
    <xf numFmtId="0" fontId="0" fillId="0" borderId="0" xfId="0" applyAlignment="1" applyProtection="1">
      <alignment/>
      <protection/>
    </xf>
    <xf numFmtId="0" fontId="12" fillId="0" borderId="0" xfId="0" applyFont="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5" fillId="0" borderId="0" xfId="0" applyFont="1" applyAlignment="1" applyProtection="1">
      <alignment horizontal="left" vertical="top"/>
      <protection/>
    </xf>
    <xf numFmtId="0" fontId="5" fillId="0" borderId="0" xfId="0" applyFont="1" applyAlignment="1" applyProtection="1">
      <alignment horizontal="center" vertical="top"/>
      <protection/>
    </xf>
    <xf numFmtId="0" fontId="12" fillId="0" borderId="0" xfId="0" applyFont="1" applyAlignment="1" applyProtection="1">
      <alignment horizontal="left"/>
      <protection/>
    </xf>
    <xf numFmtId="0" fontId="7" fillId="0" borderId="0" xfId="0" applyFont="1" applyAlignment="1" applyProtection="1">
      <alignment horizontal="left"/>
      <protection/>
    </xf>
    <xf numFmtId="0" fontId="3" fillId="0" borderId="0" xfId="0" applyFont="1" applyAlignment="1" applyProtection="1">
      <alignment horizontal="left"/>
      <protection/>
    </xf>
    <xf numFmtId="0" fontId="11" fillId="0" borderId="0" xfId="0" applyFont="1" applyAlignment="1" applyProtection="1">
      <alignment/>
      <protection/>
    </xf>
    <xf numFmtId="0" fontId="7" fillId="0" borderId="0" xfId="0" applyFont="1" applyAlignment="1" applyProtection="1">
      <alignment/>
      <protection/>
    </xf>
    <xf numFmtId="0" fontId="3" fillId="0" borderId="13" xfId="0" applyFont="1" applyBorder="1" applyAlignment="1" applyProtection="1">
      <alignment vertical="top"/>
      <protection/>
    </xf>
    <xf numFmtId="0" fontId="3" fillId="0" borderId="27" xfId="0" applyFont="1" applyBorder="1" applyAlignment="1" applyProtection="1">
      <alignment vertical="top" wrapText="1"/>
      <protection/>
    </xf>
    <xf numFmtId="0" fontId="3" fillId="0" borderId="10" xfId="0" applyFont="1" applyBorder="1" applyAlignment="1" applyProtection="1">
      <alignment horizontal="center" vertical="center" wrapText="1"/>
      <protection/>
    </xf>
    <xf numFmtId="0" fontId="3" fillId="0" borderId="46" xfId="0" applyFont="1" applyBorder="1" applyAlignment="1" applyProtection="1">
      <alignment horizontal="center" vertical="top" wrapText="1"/>
      <protection/>
    </xf>
    <xf numFmtId="0" fontId="3" fillId="0" borderId="0" xfId="0" applyFont="1" applyBorder="1" applyAlignment="1" applyProtection="1">
      <alignment vertical="top" wrapText="1"/>
      <protection/>
    </xf>
    <xf numFmtId="38" fontId="3" fillId="0" borderId="0" xfId="0" applyNumberFormat="1" applyFont="1" applyBorder="1" applyAlignment="1" applyProtection="1">
      <alignment vertical="top" wrapText="1"/>
      <protection/>
    </xf>
    <xf numFmtId="0" fontId="0" fillId="0" borderId="0" xfId="0" applyBorder="1" applyAlignment="1" applyProtection="1">
      <alignment/>
      <protection/>
    </xf>
    <xf numFmtId="0" fontId="0" fillId="0" borderId="0" xfId="0" applyAlignment="1" applyProtection="1">
      <alignment/>
      <protection/>
    </xf>
    <xf numFmtId="0" fontId="3" fillId="0" borderId="0" xfId="0" applyFont="1" applyBorder="1" applyAlignment="1" applyProtection="1">
      <alignment/>
      <protection/>
    </xf>
    <xf numFmtId="38" fontId="3" fillId="33" borderId="11" xfId="58" applyNumberFormat="1" applyFont="1" applyFill="1" applyBorder="1" applyAlignment="1">
      <alignment/>
      <protection/>
    </xf>
    <xf numFmtId="166" fontId="3" fillId="0" borderId="23" xfId="0" applyNumberFormat="1" applyFont="1" applyBorder="1" applyAlignment="1" applyProtection="1">
      <alignment horizontal="right" vertical="center" indent="4"/>
      <protection/>
    </xf>
    <xf numFmtId="37" fontId="3" fillId="0" borderId="0" xfId="0" applyNumberFormat="1" applyFont="1" applyBorder="1" applyAlignment="1" applyProtection="1">
      <alignment horizontal="right" vertical="center"/>
      <protection/>
    </xf>
    <xf numFmtId="38" fontId="12" fillId="0" borderId="10" xfId="56" applyNumberFormat="1" applyFont="1" applyBorder="1" applyAlignment="1" applyProtection="1">
      <alignment horizontal="right"/>
      <protection locked="0"/>
    </xf>
    <xf numFmtId="38" fontId="12" fillId="0" borderId="27" xfId="56" applyNumberFormat="1" applyFont="1" applyBorder="1" applyAlignment="1" applyProtection="1">
      <alignment horizontal="right"/>
      <protection locked="0"/>
    </xf>
    <xf numFmtId="38" fontId="12" fillId="33" borderId="11" xfId="56" applyNumberFormat="1" applyFont="1" applyFill="1" applyBorder="1" applyAlignment="1">
      <alignment horizontal="right"/>
      <protection/>
    </xf>
    <xf numFmtId="38" fontId="12" fillId="33" borderId="24" xfId="56" applyNumberFormat="1" applyFont="1" applyFill="1" applyBorder="1" applyAlignment="1" applyProtection="1">
      <alignment horizontal="right"/>
      <protection/>
    </xf>
    <xf numFmtId="38" fontId="12" fillId="33" borderId="12" xfId="56" applyNumberFormat="1" applyFont="1" applyFill="1" applyBorder="1" applyAlignment="1">
      <alignment horizontal="right"/>
      <protection/>
    </xf>
    <xf numFmtId="38" fontId="12" fillId="33" borderId="11" xfId="56" applyNumberFormat="1" applyFont="1" applyFill="1" applyBorder="1" applyAlignment="1" applyProtection="1">
      <alignment horizontal="right"/>
      <protection/>
    </xf>
    <xf numFmtId="38" fontId="12" fillId="33" borderId="22" xfId="56" applyNumberFormat="1" applyFont="1" applyFill="1" applyBorder="1" applyAlignment="1">
      <alignment horizontal="right"/>
      <protection/>
    </xf>
    <xf numFmtId="38" fontId="12" fillId="34" borderId="47" xfId="57" applyNumberFormat="1" applyFont="1" applyFill="1" applyBorder="1" applyAlignment="1" applyProtection="1">
      <alignment horizontal="right"/>
      <protection/>
    </xf>
    <xf numFmtId="38" fontId="12" fillId="33" borderId="11" xfId="57" applyNumberFormat="1" applyFont="1" applyFill="1" applyBorder="1" applyAlignment="1">
      <alignment horizontal="right"/>
      <protection/>
    </xf>
    <xf numFmtId="38" fontId="12" fillId="33" borderId="11" xfId="57" applyNumberFormat="1" applyFont="1" applyFill="1" applyBorder="1" applyAlignment="1" applyProtection="1">
      <alignment horizontal="right"/>
      <protection/>
    </xf>
    <xf numFmtId="38" fontId="12" fillId="0" borderId="10" xfId="57" applyNumberFormat="1" applyFont="1" applyBorder="1" applyAlignment="1" applyProtection="1">
      <alignment horizontal="right"/>
      <protection locked="0"/>
    </xf>
    <xf numFmtId="38" fontId="12" fillId="0" borderId="10" xfId="57" applyNumberFormat="1" applyFont="1" applyFill="1" applyBorder="1" applyAlignment="1" applyProtection="1">
      <alignment horizontal="right"/>
      <protection locked="0"/>
    </xf>
    <xf numFmtId="38" fontId="12" fillId="0" borderId="11" xfId="57" applyNumberFormat="1" applyFont="1" applyBorder="1" applyAlignment="1" applyProtection="1">
      <alignment horizontal="right"/>
      <protection locked="0"/>
    </xf>
    <xf numFmtId="38" fontId="12" fillId="33" borderId="11" xfId="57" applyNumberFormat="1" applyFont="1" applyFill="1" applyBorder="1" applyAlignment="1" applyProtection="1">
      <alignment horizontal="right"/>
      <protection/>
    </xf>
    <xf numFmtId="38" fontId="12" fillId="34" borderId="19" xfId="57" applyNumberFormat="1" applyFont="1" applyFill="1" applyBorder="1" applyAlignment="1" applyProtection="1">
      <alignment horizontal="right"/>
      <protection/>
    </xf>
    <xf numFmtId="38" fontId="12" fillId="0" borderId="10" xfId="58" applyNumberFormat="1" applyFont="1" applyBorder="1" applyAlignment="1" applyProtection="1">
      <alignment horizontal="right"/>
      <protection locked="0"/>
    </xf>
    <xf numFmtId="38" fontId="12" fillId="33" borderId="10" xfId="58" applyNumberFormat="1" applyFont="1" applyFill="1" applyBorder="1" applyAlignment="1" applyProtection="1">
      <alignment horizontal="right"/>
      <protection/>
    </xf>
    <xf numFmtId="38" fontId="12" fillId="0" borderId="10" xfId="58" applyNumberFormat="1" applyFont="1" applyFill="1" applyBorder="1" applyAlignment="1" applyProtection="1">
      <alignment horizontal="right"/>
      <protection locked="0"/>
    </xf>
    <xf numFmtId="38" fontId="12" fillId="34" borderId="47" xfId="58" applyNumberFormat="1" applyFont="1" applyFill="1" applyBorder="1" applyAlignment="1" applyProtection="1">
      <alignment horizontal="right"/>
      <protection/>
    </xf>
    <xf numFmtId="38" fontId="12" fillId="0" borderId="11" xfId="58" applyNumberFormat="1" applyFont="1" applyBorder="1" applyAlignment="1" applyProtection="1">
      <alignment horizontal="right"/>
      <protection locked="0"/>
    </xf>
    <xf numFmtId="38" fontId="12" fillId="33" borderId="11" xfId="58" applyNumberFormat="1" applyFont="1" applyFill="1" applyBorder="1" applyAlignment="1" applyProtection="1">
      <alignment horizontal="right"/>
      <protection/>
    </xf>
    <xf numFmtId="38" fontId="12" fillId="34" borderId="48" xfId="58" applyNumberFormat="1" applyFont="1" applyFill="1" applyBorder="1" applyAlignment="1" applyProtection="1">
      <alignment horizontal="right"/>
      <protection/>
    </xf>
    <xf numFmtId="38" fontId="12" fillId="33" borderId="11" xfId="58" applyNumberFormat="1" applyFont="1" applyFill="1" applyBorder="1" applyAlignment="1">
      <alignment horizontal="right"/>
      <protection/>
    </xf>
    <xf numFmtId="38" fontId="12" fillId="0" borderId="47" xfId="58" applyNumberFormat="1" applyFont="1" applyBorder="1" applyAlignment="1" applyProtection="1">
      <alignment horizontal="right"/>
      <protection locked="0"/>
    </xf>
    <xf numFmtId="38" fontId="12" fillId="34" borderId="11" xfId="58" applyNumberFormat="1" applyFont="1" applyFill="1" applyBorder="1" applyAlignment="1" applyProtection="1">
      <alignment horizontal="right"/>
      <protection/>
    </xf>
    <xf numFmtId="38" fontId="12" fillId="33" borderId="25" xfId="58" applyNumberFormat="1" applyFont="1" applyFill="1" applyBorder="1" applyAlignment="1" applyProtection="1">
      <alignment horizontal="right"/>
      <protection/>
    </xf>
    <xf numFmtId="38" fontId="12" fillId="34" borderId="25" xfId="58" applyNumberFormat="1" applyFont="1" applyFill="1" applyBorder="1" applyAlignment="1" applyProtection="1">
      <alignment horizontal="right"/>
      <protection/>
    </xf>
    <xf numFmtId="38" fontId="12" fillId="0" borderId="47" xfId="58" applyNumberFormat="1" applyFont="1" applyFill="1" applyBorder="1" applyAlignment="1" applyProtection="1">
      <alignment horizontal="right"/>
      <protection locked="0"/>
    </xf>
    <xf numFmtId="38" fontId="12" fillId="0" borderId="48" xfId="58" applyNumberFormat="1" applyFont="1" applyFill="1" applyBorder="1" applyAlignment="1" applyProtection="1">
      <alignment horizontal="right"/>
      <protection locked="0"/>
    </xf>
    <xf numFmtId="38" fontId="12" fillId="0" borderId="48" xfId="59" applyNumberFormat="1" applyFont="1" applyFill="1" applyBorder="1" applyAlignment="1" applyProtection="1">
      <alignment horizontal="right"/>
      <protection locked="0"/>
    </xf>
    <xf numFmtId="38" fontId="12" fillId="34" borderId="19" xfId="59" applyNumberFormat="1" applyFont="1" applyFill="1" applyBorder="1" applyAlignment="1" applyProtection="1">
      <alignment horizontal="right"/>
      <protection/>
    </xf>
    <xf numFmtId="38" fontId="12" fillId="34" borderId="47" xfId="59" applyNumberFormat="1" applyFont="1" applyFill="1" applyBorder="1" applyAlignment="1" applyProtection="1">
      <alignment horizontal="right"/>
      <protection/>
    </xf>
    <xf numFmtId="38" fontId="12" fillId="0" borderId="10" xfId="0" applyNumberFormat="1" applyFont="1" applyBorder="1" applyAlignment="1" applyProtection="1">
      <alignment horizontal="right"/>
      <protection locked="0"/>
    </xf>
    <xf numFmtId="38" fontId="12" fillId="0" borderId="12" xfId="0" applyNumberFormat="1" applyFont="1" applyBorder="1" applyAlignment="1" applyProtection="1">
      <alignment horizontal="right"/>
      <protection locked="0"/>
    </xf>
    <xf numFmtId="38" fontId="12" fillId="0" borderId="27" xfId="0" applyNumberFormat="1" applyFont="1" applyFill="1" applyBorder="1" applyAlignment="1" applyProtection="1">
      <alignment horizontal="right"/>
      <protection locked="0"/>
    </xf>
    <xf numFmtId="38" fontId="12" fillId="0" borderId="27" xfId="0" applyNumberFormat="1" applyFont="1" applyBorder="1" applyAlignment="1" applyProtection="1">
      <alignment horizontal="right"/>
      <protection locked="0"/>
    </xf>
    <xf numFmtId="38" fontId="12" fillId="34" borderId="27" xfId="0" applyNumberFormat="1" applyFont="1" applyFill="1" applyBorder="1" applyAlignment="1" applyProtection="1">
      <alignment horizontal="right"/>
      <protection/>
    </xf>
    <xf numFmtId="38" fontId="12" fillId="0" borderId="10" xfId="0" applyNumberFormat="1" applyFont="1" applyFill="1" applyBorder="1" applyAlignment="1" applyProtection="1">
      <alignment horizontal="right"/>
      <protection locked="0"/>
    </xf>
    <xf numFmtId="2" fontId="12" fillId="0" borderId="10" xfId="0" applyNumberFormat="1" applyFont="1" applyFill="1" applyBorder="1" applyAlignment="1" applyProtection="1">
      <alignment horizontal="center"/>
      <protection locked="0"/>
    </xf>
    <xf numFmtId="38" fontId="12" fillId="0" borderId="0" xfId="56" applyNumberFormat="1" applyFont="1" applyBorder="1" applyAlignment="1" applyProtection="1">
      <alignment horizontal="right"/>
      <protection locked="0"/>
    </xf>
    <xf numFmtId="38" fontId="12" fillId="33" borderId="24" xfId="0" applyNumberFormat="1" applyFont="1" applyFill="1" applyBorder="1" applyAlignment="1" applyProtection="1">
      <alignment horizontal="right"/>
      <protection/>
    </xf>
    <xf numFmtId="38" fontId="12" fillId="34" borderId="25" xfId="0" applyNumberFormat="1" applyFont="1" applyFill="1" applyBorder="1" applyAlignment="1" applyProtection="1">
      <alignment horizontal="right" wrapText="1"/>
      <protection/>
    </xf>
    <xf numFmtId="38" fontId="12" fillId="34" borderId="47" xfId="0" applyNumberFormat="1" applyFont="1" applyFill="1" applyBorder="1" applyAlignment="1" applyProtection="1">
      <alignment wrapText="1"/>
      <protection/>
    </xf>
    <xf numFmtId="38" fontId="12" fillId="34" borderId="48" xfId="0" applyNumberFormat="1" applyFont="1" applyFill="1" applyBorder="1" applyAlignment="1" applyProtection="1">
      <alignment wrapText="1"/>
      <protection/>
    </xf>
    <xf numFmtId="38" fontId="12" fillId="35" borderId="48" xfId="0" applyNumberFormat="1" applyFont="1" applyFill="1" applyBorder="1" applyAlignment="1" applyProtection="1">
      <alignment vertical="top" wrapText="1"/>
      <protection/>
    </xf>
    <xf numFmtId="38" fontId="12" fillId="34" borderId="25" xfId="0" applyNumberFormat="1" applyFont="1" applyFill="1" applyBorder="1" applyAlignment="1" applyProtection="1">
      <alignment wrapText="1"/>
      <protection/>
    </xf>
    <xf numFmtId="38" fontId="12" fillId="34" borderId="10" xfId="0" applyNumberFormat="1" applyFont="1" applyFill="1" applyBorder="1" applyAlignment="1" applyProtection="1">
      <alignment wrapText="1"/>
      <protection/>
    </xf>
    <xf numFmtId="38" fontId="12" fillId="34" borderId="19" xfId="0" applyNumberFormat="1" applyFont="1" applyFill="1" applyBorder="1" applyAlignment="1" applyProtection="1">
      <alignment wrapText="1"/>
      <protection/>
    </xf>
    <xf numFmtId="0" fontId="16" fillId="0" borderId="0" xfId="0" applyFont="1" applyAlignment="1" applyProtection="1">
      <alignment horizontal="left"/>
      <protection locked="0"/>
    </xf>
    <xf numFmtId="0" fontId="28" fillId="0" borderId="0" xfId="0" applyFont="1" applyAlignment="1" applyProtection="1">
      <alignment horizontal="left" vertical="center"/>
      <protection/>
    </xf>
    <xf numFmtId="0" fontId="27" fillId="0" borderId="0" xfId="0" applyFont="1" applyAlignment="1" applyProtection="1">
      <alignment horizontal="left" vertical="center" indent="3"/>
      <protection/>
    </xf>
    <xf numFmtId="0" fontId="27" fillId="0" borderId="0" xfId="0" applyFont="1" applyAlignment="1" applyProtection="1">
      <alignment/>
      <protection locked="0"/>
    </xf>
    <xf numFmtId="0" fontId="3" fillId="0" borderId="14" xfId="0" applyFont="1" applyBorder="1" applyAlignment="1">
      <alignment horizontal="left" vertical="center"/>
    </xf>
    <xf numFmtId="0" fontId="6" fillId="0" borderId="16" xfId="0" applyFont="1" applyBorder="1" applyAlignment="1">
      <alignment horizontal="left" wrapText="1"/>
    </xf>
    <xf numFmtId="168" fontId="12" fillId="0" borderId="10" xfId="0" applyNumberFormat="1" applyFont="1" applyBorder="1" applyAlignment="1" applyProtection="1">
      <alignment horizontal="right"/>
      <protection locked="0"/>
    </xf>
    <xf numFmtId="49" fontId="11" fillId="0" borderId="33" xfId="0" applyNumberFormat="1" applyFont="1" applyBorder="1" applyAlignment="1" applyProtection="1">
      <alignment horizontal="center" wrapText="1"/>
      <protection locked="0"/>
    </xf>
    <xf numFmtId="38" fontId="12" fillId="0" borderId="25" xfId="0" applyNumberFormat="1" applyFont="1" applyFill="1" applyBorder="1" applyAlignment="1" applyProtection="1">
      <alignment horizontal="right"/>
      <protection locked="0"/>
    </xf>
    <xf numFmtId="0" fontId="6" fillId="34" borderId="13" xfId="0" applyFont="1" applyFill="1" applyBorder="1" applyAlignment="1" applyProtection="1">
      <alignment horizontal="left" vertical="center" indent="2"/>
      <protection/>
    </xf>
    <xf numFmtId="0" fontId="6" fillId="34" borderId="27" xfId="0" applyFont="1" applyFill="1" applyBorder="1" applyAlignment="1" applyProtection="1">
      <alignment horizontal="left" vertical="center" indent="2"/>
      <protection/>
    </xf>
    <xf numFmtId="0" fontId="6" fillId="34" borderId="49" xfId="0" applyFont="1" applyFill="1" applyBorder="1" applyAlignment="1" applyProtection="1">
      <alignment horizontal="left" vertical="center" wrapText="1" indent="2"/>
      <protection/>
    </xf>
    <xf numFmtId="0" fontId="6" fillId="34" borderId="50" xfId="0" applyFont="1" applyFill="1" applyBorder="1" applyAlignment="1" applyProtection="1">
      <alignment horizontal="left" vertical="center" wrapText="1" indent="2"/>
      <protection/>
    </xf>
    <xf numFmtId="38" fontId="12" fillId="34" borderId="50" xfId="0" applyNumberFormat="1" applyFont="1" applyFill="1" applyBorder="1" applyAlignment="1" applyProtection="1">
      <alignment horizontal="right"/>
      <protection/>
    </xf>
    <xf numFmtId="0" fontId="6" fillId="34" borderId="51" xfId="0" applyFont="1" applyFill="1" applyBorder="1" applyAlignment="1" applyProtection="1">
      <alignment horizontal="left" vertical="center" indent="2"/>
      <protection/>
    </xf>
    <xf numFmtId="0" fontId="6" fillId="34" borderId="52" xfId="0" applyFont="1" applyFill="1" applyBorder="1" applyAlignment="1" applyProtection="1">
      <alignment horizontal="left" vertical="center" indent="2"/>
      <protection/>
    </xf>
    <xf numFmtId="38" fontId="12" fillId="34" borderId="52" xfId="0" applyNumberFormat="1" applyFont="1" applyFill="1" applyBorder="1" applyAlignment="1" applyProtection="1">
      <alignment horizontal="right"/>
      <protection/>
    </xf>
    <xf numFmtId="0" fontId="6" fillId="34" borderId="49" xfId="0" applyFont="1" applyFill="1" applyBorder="1" applyAlignment="1" applyProtection="1">
      <alignment horizontal="left" vertical="center" indent="2"/>
      <protection/>
    </xf>
    <xf numFmtId="0" fontId="3" fillId="34" borderId="50" xfId="0" applyFont="1" applyFill="1" applyBorder="1" applyAlignment="1" applyProtection="1">
      <alignment vertical="center"/>
      <protection/>
    </xf>
    <xf numFmtId="38" fontId="12" fillId="34" borderId="47" xfId="0" applyNumberFormat="1" applyFont="1" applyFill="1" applyBorder="1" applyAlignment="1" applyProtection="1">
      <alignment horizontal="right"/>
      <protection/>
    </xf>
    <xf numFmtId="164" fontId="3" fillId="34" borderId="49" xfId="56" applyNumberFormat="1" applyFont="1" applyFill="1" applyBorder="1" applyAlignment="1">
      <alignment horizontal="left" vertical="center" wrapText="1"/>
      <protection/>
    </xf>
    <xf numFmtId="0" fontId="6" fillId="34" borderId="53" xfId="56" applyFont="1" applyFill="1" applyBorder="1" applyAlignment="1">
      <alignment vertical="center"/>
      <protection/>
    </xf>
    <xf numFmtId="0" fontId="3" fillId="34" borderId="50" xfId="56" applyFont="1" applyFill="1" applyBorder="1" applyAlignment="1">
      <alignment horizontal="center" vertical="center"/>
      <protection/>
    </xf>
    <xf numFmtId="164" fontId="3" fillId="0" borderId="54" xfId="56" applyNumberFormat="1" applyFont="1" applyBorder="1" applyAlignment="1">
      <alignment horizontal="left" vertical="center" wrapText="1"/>
      <protection/>
    </xf>
    <xf numFmtId="0" fontId="3" fillId="0" borderId="33" xfId="57" applyFont="1" applyBorder="1" applyAlignment="1">
      <alignment vertical="center"/>
      <protection/>
    </xf>
    <xf numFmtId="0" fontId="3" fillId="0" borderId="25" xfId="57" applyFont="1" applyBorder="1" applyAlignment="1">
      <alignment horizontal="center" vertical="center"/>
      <protection/>
    </xf>
    <xf numFmtId="0" fontId="6" fillId="34" borderId="53" xfId="57" applyFont="1" applyFill="1" applyBorder="1" applyAlignment="1">
      <alignment vertical="center" wrapText="1"/>
      <protection/>
    </xf>
    <xf numFmtId="0" fontId="3" fillId="34" borderId="50" xfId="57" applyFont="1" applyFill="1" applyBorder="1" applyAlignment="1">
      <alignment horizontal="center" vertical="center"/>
      <protection/>
    </xf>
    <xf numFmtId="0" fontId="6" fillId="34" borderId="53" xfId="57" applyFont="1" applyFill="1" applyBorder="1" applyAlignment="1">
      <alignment vertical="center"/>
      <protection/>
    </xf>
    <xf numFmtId="0" fontId="5" fillId="0" borderId="33" xfId="58" applyFont="1" applyBorder="1" applyAlignment="1">
      <alignment vertical="center" wrapText="1"/>
      <protection/>
    </xf>
    <xf numFmtId="0" fontId="19" fillId="0" borderId="46" xfId="56" applyFont="1" applyBorder="1" applyAlignment="1">
      <alignment horizontal="center" vertical="top" wrapText="1"/>
      <protection/>
    </xf>
    <xf numFmtId="0" fontId="6" fillId="34" borderId="53" xfId="58" applyFont="1" applyFill="1" applyBorder="1" applyAlignment="1">
      <alignment horizontal="left" vertical="center"/>
      <protection/>
    </xf>
    <xf numFmtId="0" fontId="3" fillId="34" borderId="50" xfId="58" applyFont="1" applyFill="1" applyBorder="1" applyAlignment="1">
      <alignment horizontal="center" vertical="center" wrapText="1"/>
      <protection/>
    </xf>
    <xf numFmtId="0" fontId="6" fillId="34" borderId="53" xfId="58" applyFont="1" applyFill="1" applyBorder="1" applyAlignment="1">
      <alignment horizontal="left" vertical="center" wrapText="1"/>
      <protection/>
    </xf>
    <xf numFmtId="0" fontId="3" fillId="34" borderId="50" xfId="0" applyFont="1" applyFill="1" applyBorder="1" applyAlignment="1">
      <alignment horizontal="left" vertical="center"/>
    </xf>
    <xf numFmtId="0" fontId="5" fillId="0" borderId="33" xfId="58" applyFont="1" applyBorder="1" applyAlignment="1">
      <alignment horizontal="left" vertical="center" wrapText="1"/>
      <protection/>
    </xf>
    <xf numFmtId="0" fontId="19" fillId="0" borderId="46" xfId="56" applyFont="1" applyBorder="1" applyAlignment="1">
      <alignment horizontal="center" vertical="center" wrapText="1"/>
      <protection/>
    </xf>
    <xf numFmtId="164" fontId="3" fillId="0" borderId="54" xfId="56" applyNumberFormat="1" applyFont="1" applyBorder="1" applyAlignment="1">
      <alignment horizontal="left" vertical="top" wrapText="1"/>
      <protection/>
    </xf>
    <xf numFmtId="49" fontId="3" fillId="0" borderId="33" xfId="58" applyNumberFormat="1" applyFont="1" applyBorder="1" applyAlignment="1">
      <alignment horizontal="left" vertical="top" wrapText="1"/>
      <protection/>
    </xf>
    <xf numFmtId="0" fontId="6" fillId="0" borderId="33" xfId="59" applyFont="1" applyBorder="1" applyAlignment="1" applyProtection="1">
      <alignment vertical="center"/>
      <protection/>
    </xf>
    <xf numFmtId="0" fontId="3" fillId="0" borderId="46" xfId="59" applyFont="1" applyBorder="1" applyAlignment="1">
      <alignment horizontal="center" vertical="center"/>
      <protection/>
    </xf>
    <xf numFmtId="0" fontId="3" fillId="34" borderId="50" xfId="58" applyFont="1" applyFill="1" applyBorder="1" applyAlignment="1">
      <alignment horizontal="center" vertical="center"/>
      <protection/>
    </xf>
    <xf numFmtId="0" fontId="6" fillId="34" borderId="53" xfId="58" applyFont="1" applyFill="1" applyBorder="1" applyAlignment="1">
      <alignment vertical="center"/>
      <protection/>
    </xf>
    <xf numFmtId="0" fontId="3" fillId="34" borderId="50" xfId="0" applyFont="1" applyFill="1" applyBorder="1" applyAlignment="1">
      <alignment vertical="center"/>
    </xf>
    <xf numFmtId="0" fontId="6" fillId="34" borderId="53" xfId="59" applyFont="1" applyFill="1" applyBorder="1" applyAlignment="1">
      <alignment vertical="center" wrapText="1"/>
      <protection/>
    </xf>
    <xf numFmtId="0" fontId="19" fillId="34" borderId="50" xfId="0" applyFont="1" applyFill="1" applyBorder="1" applyAlignment="1">
      <alignment horizontal="center" vertical="center"/>
    </xf>
    <xf numFmtId="164" fontId="3" fillId="34" borderId="49" xfId="56" applyNumberFormat="1" applyFont="1" applyFill="1" applyBorder="1" applyAlignment="1">
      <alignment horizontal="left" vertical="top" wrapText="1"/>
      <protection/>
    </xf>
    <xf numFmtId="0" fontId="6" fillId="34" borderId="53" xfId="59" applyFont="1" applyFill="1" applyBorder="1" applyAlignment="1" applyProtection="1">
      <alignment vertical="center"/>
      <protection/>
    </xf>
    <xf numFmtId="0" fontId="3" fillId="34" borderId="50" xfId="59" applyFont="1" applyFill="1" applyBorder="1" applyAlignment="1">
      <alignment horizontal="center" vertical="center"/>
      <protection/>
    </xf>
    <xf numFmtId="0" fontId="3" fillId="0" borderId="54" xfId="0" applyFont="1" applyBorder="1" applyAlignment="1" applyProtection="1">
      <alignment horizontal="left" vertical="center"/>
      <protection/>
    </xf>
    <xf numFmtId="0" fontId="3" fillId="0" borderId="33" xfId="0" applyFont="1" applyBorder="1" applyAlignment="1" applyProtection="1">
      <alignment vertical="top" wrapText="1"/>
      <protection/>
    </xf>
    <xf numFmtId="0" fontId="6" fillId="34" borderId="49" xfId="0" applyFont="1" applyFill="1" applyBorder="1" applyAlignment="1" applyProtection="1">
      <alignment horizontal="left" vertical="center" indent="1"/>
      <protection/>
    </xf>
    <xf numFmtId="0" fontId="3" fillId="34" borderId="53" xfId="0" applyFont="1" applyFill="1" applyBorder="1" applyAlignment="1" applyProtection="1">
      <alignment vertical="top" wrapText="1"/>
      <protection/>
    </xf>
    <xf numFmtId="0" fontId="3" fillId="34" borderId="50" xfId="0" applyFont="1" applyFill="1" applyBorder="1" applyAlignment="1" applyProtection="1">
      <alignment vertical="top" wrapText="1"/>
      <protection/>
    </xf>
    <xf numFmtId="0" fontId="3" fillId="0" borderId="46" xfId="0" applyFont="1" applyBorder="1" applyAlignment="1" applyProtection="1">
      <alignment vertical="top" wrapText="1"/>
      <protection/>
    </xf>
    <xf numFmtId="0" fontId="6" fillId="34" borderId="49" xfId="0" applyFont="1" applyFill="1" applyBorder="1" applyAlignment="1" applyProtection="1">
      <alignment horizontal="left" vertical="center"/>
      <protection/>
    </xf>
    <xf numFmtId="38" fontId="12" fillId="34" borderId="48" xfId="59" applyNumberFormat="1" applyFont="1" applyFill="1" applyBorder="1" applyAlignment="1" applyProtection="1">
      <alignment horizontal="right"/>
      <protection/>
    </xf>
    <xf numFmtId="0" fontId="0" fillId="0" borderId="0" xfId="0" applyAlignment="1" applyProtection="1">
      <alignment horizontal="left" vertical="center" indent="2"/>
      <protection locked="0"/>
    </xf>
    <xf numFmtId="0" fontId="3" fillId="0" borderId="0" xfId="0" applyFont="1" applyAlignment="1" applyProtection="1">
      <alignment horizontal="left" vertical="center" indent="2"/>
      <protection/>
    </xf>
    <xf numFmtId="164" fontId="3" fillId="35" borderId="13" xfId="56" applyNumberFormat="1" applyFont="1" applyFill="1" applyBorder="1" applyAlignment="1">
      <alignment horizontal="left" vertical="center" wrapText="1"/>
      <protection/>
    </xf>
    <xf numFmtId="0" fontId="6" fillId="35" borderId="26" xfId="56" applyFont="1" applyFill="1" applyBorder="1" applyAlignment="1">
      <alignment vertical="center" wrapText="1"/>
      <protection/>
    </xf>
    <xf numFmtId="0" fontId="3" fillId="35" borderId="27" xfId="56" applyFont="1" applyFill="1" applyBorder="1" applyAlignment="1">
      <alignment horizontal="center" wrapText="1"/>
      <protection/>
    </xf>
    <xf numFmtId="164" fontId="3" fillId="35" borderId="54" xfId="56" applyNumberFormat="1" applyFont="1" applyFill="1" applyBorder="1" applyAlignment="1">
      <alignment horizontal="left" vertical="center" wrapText="1"/>
      <protection/>
    </xf>
    <xf numFmtId="0" fontId="6" fillId="35" borderId="33" xfId="57" applyFont="1" applyFill="1" applyBorder="1" applyAlignment="1">
      <alignment horizontal="left" vertical="center" wrapText="1"/>
      <protection/>
    </xf>
    <xf numFmtId="0" fontId="3" fillId="35" borderId="46" xfId="57" applyFont="1" applyFill="1" applyBorder="1" applyAlignment="1">
      <alignment vertical="center" wrapText="1"/>
      <protection/>
    </xf>
    <xf numFmtId="164" fontId="3" fillId="35" borderId="13" xfId="56" applyNumberFormat="1" applyFont="1" applyFill="1" applyBorder="1" applyAlignment="1">
      <alignment horizontal="left" wrapText="1"/>
      <protection/>
    </xf>
    <xf numFmtId="0" fontId="6" fillId="35" borderId="26" xfId="57" applyFont="1" applyFill="1" applyBorder="1" applyAlignment="1">
      <alignment vertical="center" wrapText="1"/>
      <protection/>
    </xf>
    <xf numFmtId="0" fontId="3" fillId="35" borderId="27" xfId="57" applyFont="1" applyFill="1" applyBorder="1" applyAlignment="1">
      <alignment horizontal="center" wrapText="1"/>
      <protection/>
    </xf>
    <xf numFmtId="0" fontId="6" fillId="35" borderId="26" xfId="58" applyFont="1" applyFill="1" applyBorder="1" applyAlignment="1">
      <alignment horizontal="left" vertical="center" wrapText="1"/>
      <protection/>
    </xf>
    <xf numFmtId="0" fontId="3" fillId="35" borderId="27" xfId="58" applyFont="1" applyFill="1" applyBorder="1" applyAlignment="1">
      <alignment horizontal="center" vertical="center" wrapText="1"/>
      <protection/>
    </xf>
    <xf numFmtId="0" fontId="6" fillId="35" borderId="33" xfId="58" applyFont="1" applyFill="1" applyBorder="1" applyAlignment="1">
      <alignment horizontal="left" vertical="center" wrapText="1"/>
      <protection/>
    </xf>
    <xf numFmtId="0" fontId="3" fillId="35" borderId="25" xfId="58" applyFont="1" applyFill="1" applyBorder="1" applyAlignment="1">
      <alignment horizontal="center" vertical="center" wrapText="1"/>
      <protection/>
    </xf>
    <xf numFmtId="164" fontId="3" fillId="36" borderId="13" xfId="56" applyNumberFormat="1" applyFont="1" applyFill="1" applyBorder="1" applyAlignment="1">
      <alignment horizontal="left" vertical="center" wrapText="1"/>
      <protection/>
    </xf>
    <xf numFmtId="0" fontId="3" fillId="36" borderId="26" xfId="58" applyFont="1" applyFill="1" applyBorder="1" applyAlignment="1">
      <alignment vertical="center" wrapText="1"/>
      <protection/>
    </xf>
    <xf numFmtId="0" fontId="3" fillId="36" borderId="10" xfId="58" applyFont="1" applyFill="1" applyBorder="1" applyAlignment="1">
      <alignment horizontal="center" vertical="center" wrapText="1"/>
      <protection/>
    </xf>
    <xf numFmtId="0" fontId="3" fillId="36" borderId="26" xfId="58" applyFont="1" applyFill="1" applyBorder="1" applyAlignment="1">
      <alignment horizontal="left" vertical="center" wrapText="1"/>
      <protection/>
    </xf>
    <xf numFmtId="0" fontId="3" fillId="36" borderId="26" xfId="58" applyFont="1" applyFill="1" applyBorder="1" applyAlignment="1">
      <alignment horizontal="left" vertical="center"/>
      <protection/>
    </xf>
    <xf numFmtId="0" fontId="3" fillId="36" borderId="26" xfId="58" applyFont="1" applyFill="1" applyBorder="1" applyAlignment="1">
      <alignment vertical="center"/>
      <protection/>
    </xf>
    <xf numFmtId="0" fontId="3" fillId="36" borderId="10" xfId="0" applyFont="1" applyFill="1" applyBorder="1" applyAlignment="1">
      <alignment horizontal="center" vertical="center"/>
    </xf>
    <xf numFmtId="0" fontId="3" fillId="36" borderId="10" xfId="58" applyFont="1" applyFill="1" applyBorder="1" applyAlignment="1">
      <alignment horizontal="centerContinuous" vertical="center"/>
      <protection/>
    </xf>
    <xf numFmtId="0" fontId="3" fillId="36" borderId="10" xfId="58" applyFont="1" applyFill="1" applyBorder="1" applyAlignment="1">
      <alignment horizontal="centerContinuous" vertical="center" wrapText="1"/>
      <protection/>
    </xf>
    <xf numFmtId="164" fontId="3" fillId="35" borderId="13" xfId="56" applyNumberFormat="1" applyFont="1" applyFill="1" applyBorder="1" applyAlignment="1">
      <alignment horizontal="left" vertical="top" wrapText="1"/>
      <protection/>
    </xf>
    <xf numFmtId="0" fontId="6" fillId="35" borderId="26" xfId="0" applyFont="1" applyFill="1" applyBorder="1" applyAlignment="1">
      <alignment vertical="center"/>
    </xf>
    <xf numFmtId="0" fontId="3" fillId="35" borderId="10" xfId="0" applyFont="1" applyFill="1" applyBorder="1" applyAlignment="1">
      <alignment horizontal="centerContinuous" vertical="center"/>
    </xf>
    <xf numFmtId="0" fontId="6" fillId="35" borderId="26" xfId="59" applyFont="1" applyFill="1" applyBorder="1" applyAlignment="1">
      <alignment vertical="center" wrapText="1"/>
      <protection/>
    </xf>
    <xf numFmtId="0" fontId="3" fillId="35" borderId="10" xfId="59" applyFont="1" applyFill="1" applyBorder="1" applyAlignment="1">
      <alignment horizontal="centerContinuous"/>
      <protection/>
    </xf>
    <xf numFmtId="0" fontId="3" fillId="36" borderId="54" xfId="0" applyFont="1" applyFill="1" applyBorder="1" applyAlignment="1" applyProtection="1">
      <alignment vertical="top"/>
      <protection/>
    </xf>
    <xf numFmtId="0" fontId="3" fillId="36" borderId="27" xfId="0" applyFont="1" applyFill="1" applyBorder="1" applyAlignment="1" applyProtection="1">
      <alignment vertical="top" wrapText="1"/>
      <protection/>
    </xf>
    <xf numFmtId="0" fontId="3" fillId="36" borderId="46" xfId="0" applyFont="1" applyFill="1" applyBorder="1" applyAlignment="1" applyProtection="1">
      <alignment horizontal="center" vertical="top" wrapText="1"/>
      <protection/>
    </xf>
    <xf numFmtId="0" fontId="6" fillId="35" borderId="13" xfId="0" applyFont="1" applyFill="1" applyBorder="1" applyAlignment="1" applyProtection="1">
      <alignment horizontal="center" vertical="center"/>
      <protection/>
    </xf>
    <xf numFmtId="0" fontId="6" fillId="35" borderId="27" xfId="0" applyFont="1" applyFill="1" applyBorder="1" applyAlignment="1" applyProtection="1">
      <alignment horizontal="center" vertical="center"/>
      <protection/>
    </xf>
    <xf numFmtId="0" fontId="6" fillId="35" borderId="13" xfId="0" applyFont="1" applyFill="1" applyBorder="1" applyAlignment="1" applyProtection="1">
      <alignment horizontal="center" vertical="center" wrapText="1"/>
      <protection/>
    </xf>
    <xf numFmtId="0" fontId="6" fillId="35" borderId="55" xfId="0" applyFont="1" applyFill="1" applyBorder="1" applyAlignment="1" applyProtection="1">
      <alignment horizontal="left" indent="1"/>
      <protection/>
    </xf>
    <xf numFmtId="0" fontId="6" fillId="35" borderId="56" xfId="0" applyFont="1" applyFill="1" applyBorder="1" applyAlignment="1" applyProtection="1">
      <alignment horizontal="left" indent="1"/>
      <protection/>
    </xf>
    <xf numFmtId="0" fontId="3" fillId="35" borderId="57" xfId="0" applyFont="1" applyFill="1" applyBorder="1" applyAlignment="1" applyProtection="1">
      <alignment horizontal="center"/>
      <protection/>
    </xf>
    <xf numFmtId="0" fontId="6" fillId="35" borderId="13" xfId="0" applyFont="1" applyFill="1" applyBorder="1" applyAlignment="1" applyProtection="1">
      <alignment horizontal="left" indent="1"/>
      <protection/>
    </xf>
    <xf numFmtId="0" fontId="6" fillId="35" borderId="26" xfId="0" applyFont="1" applyFill="1" applyBorder="1" applyAlignment="1" applyProtection="1">
      <alignment horizontal="left" indent="1"/>
      <protection/>
    </xf>
    <xf numFmtId="0" fontId="3" fillId="35" borderId="27" xfId="0" applyFont="1" applyFill="1" applyBorder="1" applyAlignment="1" applyProtection="1">
      <alignment horizontal="centerContinuous" vertical="center"/>
      <protection/>
    </xf>
    <xf numFmtId="0" fontId="3" fillId="35" borderId="27" xfId="0" applyFont="1" applyFill="1" applyBorder="1" applyAlignment="1" applyProtection="1">
      <alignment vertical="center"/>
      <protection/>
    </xf>
    <xf numFmtId="0" fontId="13" fillId="0" borderId="0" xfId="0" applyFont="1" applyAlignment="1" applyProtection="1">
      <alignment horizontal="center"/>
      <protection/>
    </xf>
    <xf numFmtId="0" fontId="27" fillId="0" borderId="0" xfId="0" applyFont="1" applyAlignment="1" applyProtection="1">
      <alignment vertical="center"/>
      <protection locked="0"/>
    </xf>
    <xf numFmtId="0" fontId="3" fillId="0" borderId="0" xfId="56" applyFont="1" applyBorder="1" applyProtection="1">
      <alignment/>
      <protection locked="0"/>
    </xf>
    <xf numFmtId="0" fontId="27" fillId="0" borderId="0" xfId="0" applyFont="1" applyAlignment="1" applyProtection="1">
      <alignment horizontal="left" vertical="center"/>
      <protection locked="0"/>
    </xf>
    <xf numFmtId="164" fontId="3" fillId="0" borderId="13" xfId="56" applyNumberFormat="1" applyFont="1" applyBorder="1" applyAlignment="1">
      <alignment horizontal="right" vertical="center"/>
      <protection/>
    </xf>
    <xf numFmtId="164" fontId="3" fillId="0" borderId="13" xfId="56" applyNumberFormat="1" applyFont="1" applyBorder="1" applyAlignment="1">
      <alignment horizontal="right" vertical="center" wrapText="1"/>
      <protection/>
    </xf>
    <xf numFmtId="164" fontId="3" fillId="34" borderId="49" xfId="56" applyNumberFormat="1" applyFont="1" applyFill="1" applyBorder="1" applyAlignment="1">
      <alignment horizontal="right" vertical="center" wrapText="1"/>
      <protection/>
    </xf>
    <xf numFmtId="164" fontId="3" fillId="0" borderId="15" xfId="56" applyNumberFormat="1" applyFont="1" applyBorder="1" applyAlignment="1">
      <alignment horizontal="right" vertical="center" wrapText="1"/>
      <protection/>
    </xf>
    <xf numFmtId="164" fontId="3" fillId="0" borderId="54" xfId="56" applyNumberFormat="1" applyFont="1" applyBorder="1" applyAlignment="1">
      <alignment horizontal="right" vertical="center" wrapText="1"/>
      <protection/>
    </xf>
    <xf numFmtId="0" fontId="28" fillId="0" borderId="0" xfId="0" applyFont="1" applyAlignment="1" applyProtection="1">
      <alignment vertical="center"/>
      <protection locked="0"/>
    </xf>
    <xf numFmtId="0" fontId="3"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28" fillId="0" borderId="0" xfId="0" applyFont="1" applyAlignment="1" applyProtection="1">
      <alignment horizontal="left" vertical="center"/>
      <protection locked="0"/>
    </xf>
    <xf numFmtId="0" fontId="28" fillId="0" borderId="0" xfId="0" applyFont="1" applyAlignment="1" applyProtection="1">
      <alignment horizontal="left" vertical="center" indent="3"/>
      <protection locked="0"/>
    </xf>
    <xf numFmtId="0" fontId="27" fillId="0" borderId="0" xfId="0" applyFont="1" applyAlignment="1" applyProtection="1">
      <alignment horizontal="left" vertical="center" indent="3"/>
      <protection locked="0"/>
    </xf>
    <xf numFmtId="0" fontId="28" fillId="0" borderId="0" xfId="0" applyFont="1" applyAlignment="1" applyProtection="1">
      <alignment/>
      <protection locked="0"/>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left" vertical="center" wrapText="1"/>
    </xf>
    <xf numFmtId="0" fontId="0" fillId="0" borderId="0" xfId="0" applyFont="1" applyAlignment="1">
      <alignment horizontal="center"/>
    </xf>
    <xf numFmtId="0" fontId="5" fillId="0" borderId="58" xfId="0" applyFont="1" applyBorder="1" applyAlignment="1">
      <alignment horizontal="center" vertical="top"/>
    </xf>
    <xf numFmtId="38" fontId="5" fillId="0" borderId="59" xfId="0" applyNumberFormat="1" applyFont="1" applyBorder="1" applyAlignment="1">
      <alignment horizontal="center" vertical="top"/>
    </xf>
    <xf numFmtId="38" fontId="5" fillId="0" borderId="58" xfId="0" applyNumberFormat="1" applyFont="1" applyBorder="1" applyAlignment="1">
      <alignment horizontal="center" vertical="top"/>
    </xf>
    <xf numFmtId="38" fontId="5" fillId="0" borderId="60" xfId="0" applyNumberFormat="1" applyFont="1" applyBorder="1" applyAlignment="1">
      <alignment horizontal="center" vertical="top"/>
    </xf>
    <xf numFmtId="0" fontId="0" fillId="0" borderId="60" xfId="0" applyFont="1" applyBorder="1" applyAlignment="1">
      <alignment horizontal="left" vertical="center" wrapText="1"/>
    </xf>
    <xf numFmtId="38" fontId="0" fillId="0" borderId="61" xfId="0" applyNumberFormat="1" applyFont="1" applyBorder="1" applyAlignment="1" applyProtection="1">
      <alignment horizontal="center"/>
      <protection locked="0"/>
    </xf>
    <xf numFmtId="38" fontId="0" fillId="0" borderId="62" xfId="0" applyNumberFormat="1" applyFont="1" applyBorder="1" applyAlignment="1" applyProtection="1">
      <alignment horizontal="center"/>
      <protection locked="0"/>
    </xf>
    <xf numFmtId="0" fontId="0" fillId="0" borderId="0" xfId="0" applyFont="1" applyAlignment="1">
      <alignment horizontal="left" vertical="center" wrapText="1" indent="1"/>
    </xf>
    <xf numFmtId="0" fontId="0" fillId="0" borderId="0" xfId="0" applyFont="1" applyAlignment="1">
      <alignment horizontal="left" indent="1"/>
    </xf>
    <xf numFmtId="0" fontId="30" fillId="0" borderId="0" xfId="0" applyFont="1" applyAlignment="1">
      <alignment horizontal="left" indent="1"/>
    </xf>
    <xf numFmtId="0" fontId="0" fillId="0" borderId="62" xfId="0" applyFont="1" applyBorder="1" applyAlignment="1">
      <alignment horizontal="left" vertical="center" wrapText="1" indent="1"/>
    </xf>
    <xf numFmtId="0" fontId="0" fillId="0" borderId="59" xfId="0" applyFont="1" applyBorder="1" applyAlignment="1">
      <alignment horizontal="left" vertical="center" wrapText="1" indent="1"/>
    </xf>
    <xf numFmtId="0" fontId="0" fillId="0" borderId="0" xfId="0" applyFont="1" applyAlignment="1" applyProtection="1">
      <alignment horizontal="left" vertical="center" wrapText="1" indent="1"/>
      <protection locked="0"/>
    </xf>
    <xf numFmtId="0" fontId="0" fillId="0" borderId="0" xfId="0" applyFont="1" applyAlignment="1" applyProtection="1">
      <alignment horizontal="left" indent="1"/>
      <protection locked="0"/>
    </xf>
    <xf numFmtId="0" fontId="5" fillId="0" borderId="0" xfId="0" applyFont="1" applyAlignment="1" applyProtection="1">
      <alignment vertical="center"/>
      <protection/>
    </xf>
    <xf numFmtId="49" fontId="3" fillId="0" borderId="29" xfId="0" applyNumberFormat="1" applyFont="1" applyBorder="1" applyAlignment="1" applyProtection="1">
      <alignment horizontal="left" vertical="center" indent="1"/>
      <protection locked="0"/>
    </xf>
    <xf numFmtId="0" fontId="3" fillId="0" borderId="29" xfId="0" applyFont="1" applyBorder="1" applyAlignment="1" applyProtection="1">
      <alignment/>
      <protection locked="0"/>
    </xf>
    <xf numFmtId="0" fontId="3" fillId="0" borderId="29" xfId="0" applyFont="1" applyBorder="1" applyAlignment="1" applyProtection="1">
      <alignment horizontal="left" vertical="center" indent="1"/>
      <protection locked="0"/>
    </xf>
    <xf numFmtId="49" fontId="3" fillId="0" borderId="11" xfId="0" applyNumberFormat="1" applyFont="1" applyBorder="1" applyAlignment="1" applyProtection="1">
      <alignment horizontal="left"/>
      <protection locked="0"/>
    </xf>
    <xf numFmtId="0" fontId="3" fillId="0" borderId="0" xfId="0" applyFont="1" applyBorder="1" applyAlignment="1" applyProtection="1">
      <alignment horizontal="left" indent="1"/>
      <protection locked="0"/>
    </xf>
    <xf numFmtId="49" fontId="3" fillId="0" borderId="0" xfId="0" applyNumberFormat="1" applyFont="1" applyBorder="1" applyAlignment="1" applyProtection="1">
      <alignment horizontal="left" indent="1"/>
      <protection locked="0"/>
    </xf>
    <xf numFmtId="0" fontId="3" fillId="0" borderId="11" xfId="0" applyFont="1" applyBorder="1" applyAlignment="1" applyProtection="1">
      <alignment/>
      <protection locked="0"/>
    </xf>
    <xf numFmtId="0" fontId="3" fillId="0" borderId="37" xfId="0" applyFont="1" applyBorder="1" applyAlignment="1" applyProtection="1">
      <alignment horizontal="left" vertical="center" indent="1"/>
      <protection locked="0"/>
    </xf>
    <xf numFmtId="0" fontId="3" fillId="0" borderId="40" xfId="0" applyFont="1" applyBorder="1" applyAlignment="1" applyProtection="1">
      <alignment horizontal="left" vertical="center" indent="1"/>
      <protection locked="0"/>
    </xf>
    <xf numFmtId="0" fontId="3" fillId="0" borderId="43" xfId="0" applyFont="1" applyBorder="1" applyAlignment="1" applyProtection="1">
      <alignment/>
      <protection locked="0"/>
    </xf>
    <xf numFmtId="3" fontId="3" fillId="0" borderId="63" xfId="0" applyNumberFormat="1" applyFont="1" applyBorder="1" applyAlignment="1" applyProtection="1">
      <alignment/>
      <protection locked="0"/>
    </xf>
    <xf numFmtId="3" fontId="3" fillId="0" borderId="64" xfId="0" applyNumberFormat="1" applyFont="1" applyBorder="1" applyAlignment="1" applyProtection="1">
      <alignment/>
      <protection locked="0"/>
    </xf>
    <xf numFmtId="0" fontId="3" fillId="0" borderId="0" xfId="0" applyFont="1" applyAlignment="1" applyProtection="1">
      <alignment/>
      <protection locked="0"/>
    </xf>
    <xf numFmtId="0" fontId="3" fillId="0" borderId="29" xfId="0" applyFont="1" applyBorder="1" applyAlignment="1" applyProtection="1">
      <alignment horizontal="left" indent="1"/>
      <protection locked="0"/>
    </xf>
    <xf numFmtId="0" fontId="3" fillId="0" borderId="29" xfId="0" applyFont="1" applyBorder="1" applyAlignment="1" applyProtection="1">
      <alignment horizontal="left" indent="1"/>
      <protection locked="0"/>
    </xf>
    <xf numFmtId="0" fontId="3" fillId="0" borderId="11" xfId="0" applyFont="1" applyBorder="1" applyAlignment="1">
      <alignment horizontal="left" indent="1"/>
    </xf>
    <xf numFmtId="49" fontId="3" fillId="0" borderId="11" xfId="0" applyNumberFormat="1" applyFont="1" applyBorder="1" applyAlignment="1" applyProtection="1">
      <alignment horizontal="left" indent="1"/>
      <protection locked="0"/>
    </xf>
    <xf numFmtId="0" fontId="3" fillId="0" borderId="11" xfId="0" applyFont="1" applyBorder="1" applyAlignment="1" applyProtection="1">
      <alignment horizontal="left" indent="1"/>
      <protection locked="0"/>
    </xf>
    <xf numFmtId="0" fontId="3" fillId="0" borderId="11" xfId="0" applyFont="1" applyBorder="1" applyAlignment="1" applyProtection="1">
      <alignment horizontal="left" indent="1"/>
      <protection locked="0"/>
    </xf>
    <xf numFmtId="0" fontId="3" fillId="0" borderId="43" xfId="0" applyFont="1" applyBorder="1" applyAlignment="1" applyProtection="1">
      <alignment horizontal="left" indent="1"/>
      <protection locked="0"/>
    </xf>
    <xf numFmtId="0" fontId="3" fillId="0" borderId="43" xfId="0" applyFont="1" applyBorder="1" applyAlignment="1" applyProtection="1">
      <alignment horizontal="left" indent="1"/>
      <protection locked="0"/>
    </xf>
    <xf numFmtId="0" fontId="13" fillId="0" borderId="0" xfId="0" applyFont="1" applyAlignment="1" applyProtection="1">
      <alignment horizontal="center"/>
      <protection/>
    </xf>
    <xf numFmtId="0" fontId="0" fillId="0" borderId="0" xfId="0" applyAlignment="1">
      <alignment horizontal="center"/>
    </xf>
    <xf numFmtId="0" fontId="3" fillId="0" borderId="0" xfId="0" applyFont="1" applyAlignment="1" applyProtection="1">
      <alignment horizontal="center" vertical="center"/>
      <protection/>
    </xf>
    <xf numFmtId="0" fontId="0" fillId="0" borderId="0" xfId="0" applyAlignment="1">
      <alignment horizontal="center" vertical="center"/>
    </xf>
    <xf numFmtId="38" fontId="6" fillId="0" borderId="13" xfId="0" applyNumberFormat="1" applyFont="1" applyBorder="1" applyAlignment="1" applyProtection="1">
      <alignment vertical="center"/>
      <protection/>
    </xf>
    <xf numFmtId="0" fontId="0" fillId="0" borderId="27" xfId="0" applyBorder="1" applyAlignment="1">
      <alignment vertical="center"/>
    </xf>
    <xf numFmtId="0" fontId="16" fillId="0" borderId="26" xfId="0" applyFont="1" applyBorder="1" applyAlignment="1" applyProtection="1">
      <alignment horizontal="left" indent="1"/>
      <protection locked="0"/>
    </xf>
    <xf numFmtId="0" fontId="0" fillId="0" borderId="26" xfId="0" applyFont="1" applyBorder="1" applyAlignment="1" applyProtection="1">
      <alignment horizontal="left" indent="1"/>
      <protection locked="0"/>
    </xf>
    <xf numFmtId="0" fontId="3" fillId="0" borderId="13" xfId="0" applyFont="1" applyBorder="1" applyAlignment="1" applyProtection="1">
      <alignment vertical="center" wrapText="1"/>
      <protection/>
    </xf>
    <xf numFmtId="0" fontId="0" fillId="0" borderId="27" xfId="0" applyBorder="1" applyAlignment="1">
      <alignment vertical="center" wrapText="1"/>
    </xf>
    <xf numFmtId="0" fontId="6" fillId="0" borderId="13" xfId="0" applyFont="1" applyBorder="1" applyAlignment="1" applyProtection="1">
      <alignment horizontal="left" vertical="center"/>
      <protection/>
    </xf>
    <xf numFmtId="0" fontId="0" fillId="0" borderId="27" xfId="0" applyBorder="1" applyAlignment="1">
      <alignment horizontal="left" vertical="center"/>
    </xf>
    <xf numFmtId="0" fontId="3" fillId="0" borderId="65" xfId="0" applyFont="1" applyBorder="1" applyAlignment="1">
      <alignment horizontal="left" vertical="center" wrapText="1"/>
    </xf>
    <xf numFmtId="0" fontId="0" fillId="0" borderId="66" xfId="0" applyBorder="1" applyAlignment="1">
      <alignment horizontal="left" vertical="center" wrapText="1"/>
    </xf>
    <xf numFmtId="0" fontId="6" fillId="0" borderId="13" xfId="0" applyFont="1" applyBorder="1" applyAlignment="1" applyProtection="1">
      <alignment vertical="center"/>
      <protection/>
    </xf>
    <xf numFmtId="0" fontId="0" fillId="0" borderId="27" xfId="0" applyBorder="1" applyAlignment="1" applyProtection="1">
      <alignment vertical="center"/>
      <protection/>
    </xf>
    <xf numFmtId="0" fontId="6" fillId="0" borderId="13" xfId="0" applyFont="1" applyBorder="1" applyAlignment="1" applyProtection="1">
      <alignment horizontal="left" vertical="center" wrapText="1"/>
      <protection/>
    </xf>
    <xf numFmtId="0" fontId="0" fillId="0" borderId="27" xfId="0" applyBorder="1" applyAlignment="1">
      <alignment horizontal="left" vertical="center" wrapText="1"/>
    </xf>
    <xf numFmtId="0" fontId="16" fillId="0" borderId="33" xfId="0" applyFont="1" applyBorder="1" applyAlignment="1" applyProtection="1">
      <alignment horizontal="left" indent="1"/>
      <protection locked="0"/>
    </xf>
    <xf numFmtId="0" fontId="0" fillId="0" borderId="33" xfId="0" applyFont="1" applyBorder="1" applyAlignment="1" applyProtection="1">
      <alignment horizontal="left" indent="1"/>
      <protection locked="0"/>
    </xf>
    <xf numFmtId="167" fontId="16" fillId="0" borderId="26" xfId="0" applyNumberFormat="1" applyFont="1" applyBorder="1" applyAlignment="1" applyProtection="1">
      <alignment horizontal="left" indent="1"/>
      <protection locked="0"/>
    </xf>
    <xf numFmtId="0" fontId="0" fillId="0" borderId="26" xfId="0" applyFont="1" applyBorder="1" applyAlignment="1" applyProtection="1">
      <alignment horizontal="left"/>
      <protection locked="0"/>
    </xf>
    <xf numFmtId="0" fontId="3" fillId="34" borderId="53" xfId="59" applyFont="1" applyFill="1" applyBorder="1" applyAlignment="1">
      <alignment vertical="center" wrapText="1"/>
      <protection/>
    </xf>
    <xf numFmtId="0" fontId="3" fillId="34" borderId="50" xfId="0" applyFont="1" applyFill="1" applyBorder="1" applyAlignment="1">
      <alignment vertical="center" wrapText="1"/>
    </xf>
    <xf numFmtId="0" fontId="11" fillId="0" borderId="0" xfId="56" applyFont="1" applyBorder="1" applyAlignment="1">
      <alignment horizontal="center" vertical="center"/>
      <protection/>
    </xf>
    <xf numFmtId="38" fontId="11" fillId="0" borderId="0" xfId="57" applyNumberFormat="1" applyFont="1" applyFill="1" applyBorder="1" applyAlignment="1" applyProtection="1">
      <alignment horizontal="center" vertical="center"/>
      <protection/>
    </xf>
    <xf numFmtId="0" fontId="6" fillId="34" borderId="51" xfId="0" applyFont="1" applyFill="1" applyBorder="1" applyAlignment="1" applyProtection="1">
      <alignment horizontal="left" vertical="center" wrapText="1" indent="1"/>
      <protection/>
    </xf>
    <xf numFmtId="0" fontId="0" fillId="34" borderId="67" xfId="0" applyFill="1" applyBorder="1" applyAlignment="1">
      <alignment horizontal="left" wrapText="1" indent="1"/>
    </xf>
    <xf numFmtId="0" fontId="0" fillId="34" borderId="52" xfId="0" applyFill="1" applyBorder="1" applyAlignment="1">
      <alignment horizontal="left" wrapText="1" indent="1"/>
    </xf>
    <xf numFmtId="0" fontId="11" fillId="0" borderId="33" xfId="0" applyFont="1" applyBorder="1" applyAlignment="1" applyProtection="1">
      <alignment horizontal="left" wrapText="1"/>
      <protection locked="0"/>
    </xf>
    <xf numFmtId="49" fontId="11" fillId="0" borderId="33" xfId="0" applyNumberFormat="1" applyFont="1" applyBorder="1" applyAlignment="1" applyProtection="1">
      <alignment horizontal="center"/>
      <protection locked="0"/>
    </xf>
    <xf numFmtId="0" fontId="13"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3" fillId="0" borderId="0" xfId="0" applyFont="1" applyAlignment="1" applyProtection="1">
      <alignment horizontal="left" vertical="center" wrapText="1"/>
      <protection/>
    </xf>
    <xf numFmtId="0" fontId="5" fillId="0" borderId="23" xfId="0" applyFont="1" applyBorder="1" applyAlignment="1" applyProtection="1">
      <alignment horizontal="center" vertical="top"/>
      <protection/>
    </xf>
    <xf numFmtId="0" fontId="0" fillId="0" borderId="23" xfId="0" applyBorder="1" applyAlignment="1" applyProtection="1">
      <alignment horizontal="center" vertical="top"/>
      <protection/>
    </xf>
    <xf numFmtId="0" fontId="11" fillId="0" borderId="33" xfId="0" applyFont="1" applyBorder="1" applyAlignment="1" applyProtection="1">
      <alignment horizontal="center"/>
      <protection locked="0"/>
    </xf>
    <xf numFmtId="0" fontId="3" fillId="0" borderId="0" xfId="0" applyFont="1" applyAlignment="1" applyProtection="1">
      <alignment horizontal="left" vertical="center" wrapText="1"/>
      <protection/>
    </xf>
    <xf numFmtId="0" fontId="7" fillId="0" borderId="16" xfId="0" applyFont="1" applyBorder="1" applyAlignment="1">
      <alignment horizontal="left" vertical="center"/>
    </xf>
    <xf numFmtId="0" fontId="8" fillId="0" borderId="16" xfId="0" applyFont="1" applyBorder="1" applyAlignment="1">
      <alignment horizontal="left"/>
    </xf>
    <xf numFmtId="0" fontId="7" fillId="0" borderId="0" xfId="0" applyFont="1" applyBorder="1" applyAlignment="1">
      <alignment horizontal="left" vertical="center"/>
    </xf>
    <xf numFmtId="0" fontId="8" fillId="0" borderId="0" xfId="0" applyFont="1" applyBorder="1" applyAlignment="1">
      <alignment horizontal="left" vertical="center"/>
    </xf>
    <xf numFmtId="0" fontId="24" fillId="0" borderId="0" xfId="0" applyFont="1" applyAlignment="1" applyProtection="1">
      <alignment horizontal="left" vertical="center"/>
      <protection locked="0"/>
    </xf>
    <xf numFmtId="0" fontId="0" fillId="0" borderId="0" xfId="0" applyAlignment="1">
      <alignment horizontal="left" vertical="center"/>
    </xf>
    <xf numFmtId="0" fontId="29" fillId="0" borderId="0" xfId="0" applyFont="1" applyAlignment="1">
      <alignment horizontal="center" vertical="center" wrapText="1"/>
    </xf>
    <xf numFmtId="0" fontId="0" fillId="0" borderId="0" xfId="0" applyFont="1" applyAlignment="1">
      <alignment horizontal="center" vertical="center" wrapText="1"/>
    </xf>
    <xf numFmtId="0" fontId="30" fillId="0" borderId="0" xfId="0" applyFont="1" applyAlignment="1">
      <alignment horizontal="left" vertical="center" wrapText="1" indent="1"/>
    </xf>
    <xf numFmtId="0" fontId="0" fillId="0" borderId="0" xfId="0" applyFont="1" applyAlignment="1">
      <alignment horizontal="left" vertical="center" wrapText="1" indent="1"/>
    </xf>
    <xf numFmtId="0" fontId="1" fillId="0" borderId="0" xfId="0" applyFont="1" applyAlignment="1">
      <alignment horizontal="left" vertical="center" wrapText="1" inden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AFRPG3" xfId="56"/>
    <cellStyle name="Normal_AFRPG5" xfId="57"/>
    <cellStyle name="Normal_AFRPG7" xfId="58"/>
    <cellStyle name="Normal_AFRPG8"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99"/>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14</xdr:row>
      <xdr:rowOff>57150</xdr:rowOff>
    </xdr:from>
    <xdr:to>
      <xdr:col>1</xdr:col>
      <xdr:colOff>209550</xdr:colOff>
      <xdr:row>14</xdr:row>
      <xdr:rowOff>180975</xdr:rowOff>
    </xdr:to>
    <xdr:pic>
      <xdr:nvPicPr>
        <xdr:cNvPr id="1" name="CheckBox1"/>
        <xdr:cNvPicPr preferRelativeResize="1">
          <a:picLocks noChangeAspect="1"/>
        </xdr:cNvPicPr>
      </xdr:nvPicPr>
      <xdr:blipFill>
        <a:blip r:embed="rId1"/>
        <a:stretch>
          <a:fillRect/>
        </a:stretch>
      </xdr:blipFill>
      <xdr:spPr>
        <a:xfrm>
          <a:off x="200025" y="2600325"/>
          <a:ext cx="133350"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10</xdr:row>
      <xdr:rowOff>0</xdr:rowOff>
    </xdr:to>
    <xdr:sp>
      <xdr:nvSpPr>
        <xdr:cNvPr id="1" name="Text 20"/>
        <xdr:cNvSpPr txBox="1">
          <a:spLocks noChangeArrowheads="1"/>
        </xdr:cNvSpPr>
      </xdr:nvSpPr>
      <xdr:spPr>
        <a:xfrm>
          <a:off x="0" y="1771650"/>
          <a:ext cx="0" cy="1524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L48"/>
  <sheetViews>
    <sheetView showGridLines="0" tabSelected="1" zoomScalePageLayoutView="0" workbookViewId="0" topLeftCell="A22">
      <selection activeCell="D37" sqref="D37"/>
    </sheetView>
  </sheetViews>
  <sheetFormatPr defaultColWidth="9.140625" defaultRowHeight="12.75"/>
  <cols>
    <col min="1" max="1" width="1.8515625" style="6" customWidth="1"/>
    <col min="2" max="2" width="27.7109375" style="6" customWidth="1"/>
    <col min="3" max="3" width="18.7109375" style="6" customWidth="1"/>
    <col min="4" max="4" width="13.7109375" style="6" customWidth="1"/>
    <col min="5" max="5" width="3.7109375" style="6" customWidth="1"/>
    <col min="6" max="6" width="18.8515625" style="6" customWidth="1"/>
    <col min="7" max="7" width="26.28125" style="6" customWidth="1"/>
    <col min="8" max="8" width="13.7109375" style="6" customWidth="1"/>
    <col min="9" max="9" width="2.140625" style="6" customWidth="1"/>
    <col min="10" max="10" width="8.421875" style="6" bestFit="1" customWidth="1"/>
    <col min="11" max="11" width="9.140625" style="6" customWidth="1"/>
    <col min="12" max="12" width="6.7109375" style="6" customWidth="1"/>
    <col min="13" max="16384" width="9.140625" style="6" customWidth="1"/>
  </cols>
  <sheetData>
    <row r="1" spans="1:8" ht="12.75">
      <c r="A1" s="349" t="s">
        <v>184</v>
      </c>
      <c r="B1" s="350"/>
      <c r="C1" s="350"/>
      <c r="F1" s="349" t="s">
        <v>192</v>
      </c>
      <c r="G1" s="349"/>
      <c r="H1" s="350"/>
    </row>
    <row r="2" spans="1:12" ht="12.75">
      <c r="A2" s="349" t="s">
        <v>160</v>
      </c>
      <c r="B2" s="351"/>
      <c r="C2" s="352"/>
      <c r="D2" s="19"/>
      <c r="E2" s="19"/>
      <c r="F2" s="354" t="s">
        <v>191</v>
      </c>
      <c r="G2" s="349"/>
      <c r="H2" s="355"/>
      <c r="I2" s="19"/>
      <c r="J2" s="19"/>
      <c r="K2" s="19"/>
      <c r="L2" s="19"/>
    </row>
    <row r="3" spans="1:12" ht="12.75">
      <c r="A3" s="353" t="s">
        <v>158</v>
      </c>
      <c r="B3" s="351"/>
      <c r="C3" s="352"/>
      <c r="D3" s="19"/>
      <c r="E3" s="19"/>
      <c r="F3" s="19"/>
      <c r="G3" s="19"/>
      <c r="H3" s="243"/>
      <c r="I3" s="19"/>
      <c r="J3" s="19"/>
      <c r="K3" s="19"/>
      <c r="L3" s="19"/>
    </row>
    <row r="4" spans="1:12" ht="27.75" customHeight="1">
      <c r="A4" s="397" t="s">
        <v>163</v>
      </c>
      <c r="B4" s="398"/>
      <c r="C4" s="398"/>
      <c r="D4" s="398"/>
      <c r="E4" s="398"/>
      <c r="F4" s="398"/>
      <c r="G4" s="398"/>
      <c r="H4" s="398"/>
      <c r="I4" s="398"/>
      <c r="J4" s="398"/>
      <c r="K4" s="340"/>
      <c r="L4" s="340"/>
    </row>
    <row r="5" spans="1:12" ht="11.25">
      <c r="A5" s="399" t="s">
        <v>162</v>
      </c>
      <c r="B5" s="400"/>
      <c r="C5" s="400"/>
      <c r="D5" s="400"/>
      <c r="E5" s="400"/>
      <c r="F5" s="400"/>
      <c r="G5" s="400"/>
      <c r="H5" s="400"/>
      <c r="I5" s="400"/>
      <c r="J5" s="400"/>
      <c r="K5" s="19"/>
      <c r="L5" s="19"/>
    </row>
    <row r="6" spans="2:12" ht="6.75" customHeight="1">
      <c r="B6" s="19"/>
      <c r="C6" s="19"/>
      <c r="D6" s="19"/>
      <c r="E6" s="19"/>
      <c r="F6" s="19"/>
      <c r="G6" s="19"/>
      <c r="H6" s="19"/>
      <c r="I6" s="19"/>
      <c r="J6" s="19"/>
      <c r="K6" s="19"/>
      <c r="L6" s="19"/>
    </row>
    <row r="7" spans="2:12" ht="12.75">
      <c r="B7" s="110" t="s">
        <v>133</v>
      </c>
      <c r="C7" s="415" t="s">
        <v>443</v>
      </c>
      <c r="D7" s="416"/>
      <c r="E7" s="416"/>
      <c r="F7" s="416"/>
      <c r="G7" s="4"/>
      <c r="H7" s="19"/>
      <c r="I7" s="19"/>
      <c r="J7" s="19"/>
      <c r="K7" s="19"/>
      <c r="L7" s="19"/>
    </row>
    <row r="8" spans="2:12" ht="12.75">
      <c r="B8" s="110" t="s">
        <v>128</v>
      </c>
      <c r="C8" s="417">
        <v>41057015003</v>
      </c>
      <c r="D8" s="417"/>
      <c r="E8" s="417"/>
      <c r="F8" s="418"/>
      <c r="G8" s="4"/>
      <c r="H8" s="19"/>
      <c r="I8" s="19"/>
      <c r="J8" s="19"/>
      <c r="K8" s="19"/>
      <c r="L8" s="19"/>
    </row>
    <row r="9" spans="2:12" ht="12.75">
      <c r="B9" s="110" t="s">
        <v>129</v>
      </c>
      <c r="C9" s="403" t="s">
        <v>444</v>
      </c>
      <c r="D9" s="404"/>
      <c r="E9" s="404"/>
      <c r="F9" s="404"/>
      <c r="G9" s="102"/>
      <c r="H9" s="19"/>
      <c r="I9" s="19"/>
      <c r="J9" s="19"/>
      <c r="K9" s="19"/>
      <c r="L9" s="19"/>
    </row>
    <row r="10" spans="2:9" ht="12.75">
      <c r="B10" s="110" t="s">
        <v>130</v>
      </c>
      <c r="C10" s="403" t="s">
        <v>445</v>
      </c>
      <c r="D10" s="403"/>
      <c r="E10" s="403"/>
      <c r="F10" s="404"/>
      <c r="G10" s="103"/>
      <c r="H10" s="19"/>
      <c r="I10" s="5"/>
    </row>
    <row r="11" spans="1:7" ht="12.75">
      <c r="A11" s="1"/>
      <c r="B11" s="111" t="s">
        <v>159</v>
      </c>
      <c r="C11" s="403" t="s">
        <v>387</v>
      </c>
      <c r="D11" s="403"/>
      <c r="E11" s="403"/>
      <c r="F11" s="404"/>
      <c r="G11" s="1"/>
    </row>
    <row r="12" spans="1:2" ht="4.5" customHeight="1">
      <c r="A12" s="1"/>
      <c r="B12" s="7"/>
    </row>
    <row r="13" spans="1:9" ht="12">
      <c r="A13" s="1"/>
      <c r="B13" s="92" t="s">
        <v>141</v>
      </c>
      <c r="C13" s="84"/>
      <c r="H13" s="5"/>
      <c r="I13" s="5"/>
    </row>
    <row r="14" spans="1:11" ht="36" customHeight="1">
      <c r="A14" s="1"/>
      <c r="B14" s="409" t="s">
        <v>138</v>
      </c>
      <c r="C14" s="410"/>
      <c r="D14" s="410"/>
      <c r="E14" s="126"/>
      <c r="F14" s="127"/>
      <c r="G14" s="127"/>
      <c r="H14" s="127"/>
      <c r="I14" s="97"/>
      <c r="J14" s="97"/>
      <c r="K14" s="91"/>
    </row>
    <row r="15" spans="1:9" ht="16.5" customHeight="1">
      <c r="A15" s="1"/>
      <c r="B15" s="128" t="s">
        <v>139</v>
      </c>
      <c r="C15" s="129"/>
      <c r="D15" s="130"/>
      <c r="E15" s="8"/>
      <c r="F15" s="8"/>
      <c r="G15" s="8"/>
      <c r="H15" s="9"/>
      <c r="I15" s="9"/>
    </row>
    <row r="16" spans="1:9" ht="3.75" customHeight="1">
      <c r="A16" s="1"/>
      <c r="B16" s="129"/>
      <c r="C16" s="129"/>
      <c r="D16" s="131"/>
      <c r="E16" s="8"/>
      <c r="F16" s="8"/>
      <c r="G16" s="8"/>
      <c r="H16" s="9"/>
      <c r="I16" s="9"/>
    </row>
    <row r="17" spans="2:9" ht="12">
      <c r="B17" s="330" t="s">
        <v>118</v>
      </c>
      <c r="C17" s="331"/>
      <c r="D17" s="332" t="s">
        <v>127</v>
      </c>
      <c r="E17" s="10"/>
      <c r="F17" s="407" t="s">
        <v>85</v>
      </c>
      <c r="G17" s="408"/>
      <c r="H17" s="225">
        <v>12</v>
      </c>
      <c r="I17" s="17"/>
    </row>
    <row r="18" spans="2:9" ht="12">
      <c r="B18" s="89" t="s">
        <v>104</v>
      </c>
      <c r="C18" s="90"/>
      <c r="D18" s="225">
        <v>26346</v>
      </c>
      <c r="E18" s="11"/>
      <c r="F18" s="107" t="s">
        <v>86</v>
      </c>
      <c r="G18" s="108"/>
      <c r="H18" s="225">
        <v>3</v>
      </c>
      <c r="I18" s="21"/>
    </row>
    <row r="19" spans="2:9" ht="12">
      <c r="B19" s="89" t="s">
        <v>105</v>
      </c>
      <c r="C19" s="85"/>
      <c r="D19" s="226">
        <v>8585991</v>
      </c>
      <c r="E19" s="9"/>
      <c r="F19" s="407" t="s">
        <v>87</v>
      </c>
      <c r="G19" s="408"/>
      <c r="H19" s="227">
        <v>738.51</v>
      </c>
      <c r="I19" s="22"/>
    </row>
    <row r="20" spans="2:9" ht="13.5" customHeight="1">
      <c r="B20" s="405" t="s">
        <v>113</v>
      </c>
      <c r="C20" s="406"/>
      <c r="D20" s="225"/>
      <c r="E20" s="18"/>
      <c r="F20" s="336" t="s">
        <v>84</v>
      </c>
      <c r="G20" s="337"/>
      <c r="H20" s="338"/>
      <c r="I20" s="22"/>
    </row>
    <row r="21" spans="2:12" ht="12">
      <c r="B21" s="405" t="s">
        <v>114</v>
      </c>
      <c r="C21" s="406"/>
      <c r="D21" s="225">
        <v>2395474</v>
      </c>
      <c r="F21" s="12" t="s">
        <v>88</v>
      </c>
      <c r="G21" s="95"/>
      <c r="H21" s="225">
        <v>63</v>
      </c>
      <c r="I21" s="1"/>
      <c r="L21" s="23"/>
    </row>
    <row r="22" spans="2:12" ht="12">
      <c r="B22" s="89" t="s">
        <v>115</v>
      </c>
      <c r="C22" s="90"/>
      <c r="D22" s="225"/>
      <c r="E22" s="1"/>
      <c r="F22" s="13" t="s">
        <v>89</v>
      </c>
      <c r="G22" s="105"/>
      <c r="H22" s="225">
        <v>2</v>
      </c>
      <c r="I22" s="1"/>
      <c r="L22" s="23"/>
    </row>
    <row r="23" spans="2:12" ht="12">
      <c r="B23" s="89" t="s">
        <v>116</v>
      </c>
      <c r="C23" s="90"/>
      <c r="D23" s="225"/>
      <c r="E23" s="1"/>
      <c r="F23" s="336" t="s">
        <v>83</v>
      </c>
      <c r="G23" s="337"/>
      <c r="H23" s="338"/>
      <c r="I23" s="1"/>
      <c r="L23" s="23"/>
    </row>
    <row r="24" spans="2:8" ht="13.5" customHeight="1">
      <c r="B24" s="89" t="s">
        <v>117</v>
      </c>
      <c r="C24" s="90"/>
      <c r="D24" s="225">
        <v>26323</v>
      </c>
      <c r="E24" s="14"/>
      <c r="F24" s="12" t="s">
        <v>88</v>
      </c>
      <c r="G24" s="95"/>
      <c r="H24" s="225">
        <v>32</v>
      </c>
    </row>
    <row r="25" spans="2:11" ht="13.5" customHeight="1" thickBot="1">
      <c r="B25" s="258" t="s">
        <v>170</v>
      </c>
      <c r="C25" s="259"/>
      <c r="D25" s="260">
        <f>SUM(D18:D24)</f>
        <v>11034134</v>
      </c>
      <c r="F25" s="13" t="s">
        <v>89</v>
      </c>
      <c r="G25" s="105"/>
      <c r="H25" s="225">
        <v>31</v>
      </c>
      <c r="I25" s="1"/>
      <c r="J25" s="18"/>
      <c r="K25" s="192"/>
    </row>
    <row r="26" spans="2:11" ht="13.5" customHeight="1" thickTop="1">
      <c r="B26" s="333" t="s">
        <v>140</v>
      </c>
      <c r="C26" s="334"/>
      <c r="D26" s="335"/>
      <c r="E26" s="14"/>
      <c r="F26" s="336" t="s">
        <v>146</v>
      </c>
      <c r="G26" s="337"/>
      <c r="H26" s="339"/>
      <c r="I26" s="1"/>
      <c r="J26" s="98"/>
      <c r="K26" s="20"/>
    </row>
    <row r="27" spans="2:11" ht="12">
      <c r="B27" s="12" t="s">
        <v>90</v>
      </c>
      <c r="C27" s="95"/>
      <c r="D27" s="228">
        <v>107</v>
      </c>
      <c r="F27" s="12" t="s">
        <v>3</v>
      </c>
      <c r="G27" s="95"/>
      <c r="H27" s="247">
        <v>1.63</v>
      </c>
      <c r="I27" s="4"/>
      <c r="J27" s="132"/>
      <c r="K27" s="20"/>
    </row>
    <row r="28" spans="2:11" ht="13.5" customHeight="1">
      <c r="B28" s="12" t="s">
        <v>91</v>
      </c>
      <c r="C28" s="95"/>
      <c r="D28" s="228">
        <v>83</v>
      </c>
      <c r="F28" s="3" t="s">
        <v>71</v>
      </c>
      <c r="G28" s="3"/>
      <c r="H28" s="247">
        <v>0.25</v>
      </c>
      <c r="I28" s="4"/>
      <c r="J28" s="1"/>
      <c r="K28" s="20"/>
    </row>
    <row r="29" spans="2:11" ht="12">
      <c r="B29" s="12" t="s">
        <v>92</v>
      </c>
      <c r="C29" s="95"/>
      <c r="D29" s="228">
        <v>79</v>
      </c>
      <c r="F29" s="104" t="s">
        <v>72</v>
      </c>
      <c r="G29" s="106"/>
      <c r="H29" s="247">
        <v>0.4552</v>
      </c>
      <c r="I29" s="1"/>
      <c r="J29" s="1"/>
      <c r="K29" s="134"/>
    </row>
    <row r="30" spans="2:11" ht="12">
      <c r="B30" s="12" t="s">
        <v>93</v>
      </c>
      <c r="C30" s="95"/>
      <c r="D30" s="228">
        <v>83</v>
      </c>
      <c r="F30" s="12" t="s">
        <v>4</v>
      </c>
      <c r="G30" s="95"/>
      <c r="H30" s="247">
        <v>0.12</v>
      </c>
      <c r="I30" s="24"/>
      <c r="J30" s="1"/>
      <c r="K30" s="133"/>
    </row>
    <row r="31" spans="2:11" ht="12">
      <c r="B31" s="12" t="s">
        <v>94</v>
      </c>
      <c r="C31" s="95"/>
      <c r="D31" s="228">
        <v>80</v>
      </c>
      <c r="F31" s="12" t="s">
        <v>74</v>
      </c>
      <c r="G31" s="95"/>
      <c r="H31" s="247">
        <v>0.1096</v>
      </c>
      <c r="I31" s="4"/>
      <c r="J31" s="1"/>
      <c r="K31" s="133"/>
    </row>
    <row r="32" spans="2:11" ht="12">
      <c r="B32" s="12" t="s">
        <v>95</v>
      </c>
      <c r="C32" s="95"/>
      <c r="D32" s="228">
        <v>83</v>
      </c>
      <c r="F32" s="12" t="s">
        <v>75</v>
      </c>
      <c r="G32" s="95"/>
      <c r="H32" s="247">
        <v>0.1535</v>
      </c>
      <c r="I32" s="4"/>
      <c r="J32" s="1"/>
      <c r="K32" s="133"/>
    </row>
    <row r="33" spans="2:11" ht="13.5" customHeight="1">
      <c r="B33" s="12" t="s">
        <v>96</v>
      </c>
      <c r="C33" s="95"/>
      <c r="D33" s="228">
        <v>71</v>
      </c>
      <c r="F33" s="12" t="s">
        <v>73</v>
      </c>
      <c r="G33" s="95"/>
      <c r="H33" s="247">
        <v>0.05</v>
      </c>
      <c r="I33" s="4"/>
      <c r="J33" s="1"/>
      <c r="K33" s="1"/>
    </row>
    <row r="34" spans="2:10" ht="12">
      <c r="B34" s="12" t="s">
        <v>97</v>
      </c>
      <c r="C34" s="95"/>
      <c r="D34" s="228">
        <v>90</v>
      </c>
      <c r="F34" s="3" t="s">
        <v>76</v>
      </c>
      <c r="G34" s="3"/>
      <c r="H34" s="247">
        <v>0.05</v>
      </c>
      <c r="I34" s="24"/>
      <c r="J34" s="98"/>
    </row>
    <row r="35" spans="2:11" ht="12">
      <c r="B35" s="12" t="s">
        <v>98</v>
      </c>
      <c r="C35" s="95"/>
      <c r="D35" s="228">
        <v>88</v>
      </c>
      <c r="F35" s="104" t="s">
        <v>5</v>
      </c>
      <c r="G35" s="106"/>
      <c r="H35" s="247">
        <v>0.3014</v>
      </c>
      <c r="I35" s="4"/>
      <c r="J35" s="132"/>
      <c r="K35" s="25"/>
    </row>
    <row r="36" spans="2:11" ht="12">
      <c r="B36" s="12" t="s">
        <v>99</v>
      </c>
      <c r="C36" s="95"/>
      <c r="D36" s="228">
        <v>101</v>
      </c>
      <c r="F36" s="12" t="s">
        <v>77</v>
      </c>
      <c r="G36" s="95"/>
      <c r="H36" s="247"/>
      <c r="I36" s="4"/>
      <c r="J36" s="1"/>
      <c r="K36" s="20"/>
    </row>
    <row r="37" spans="2:11" ht="12">
      <c r="B37" s="12" t="s">
        <v>108</v>
      </c>
      <c r="C37" s="95"/>
      <c r="D37" s="228"/>
      <c r="F37" s="12" t="s">
        <v>78</v>
      </c>
      <c r="G37" s="95"/>
      <c r="H37" s="247">
        <v>0.02</v>
      </c>
      <c r="I37" s="1"/>
      <c r="J37" s="1"/>
      <c r="K37" s="20"/>
    </row>
    <row r="38" spans="2:11" ht="12">
      <c r="B38" s="250" t="s">
        <v>171</v>
      </c>
      <c r="C38" s="251"/>
      <c r="D38" s="229">
        <f>SUM(D27:D37)</f>
        <v>865</v>
      </c>
      <c r="F38" s="12" t="s">
        <v>6</v>
      </c>
      <c r="G38" s="95"/>
      <c r="H38" s="247">
        <v>0.05</v>
      </c>
      <c r="I38" s="24"/>
      <c r="J38" s="1"/>
      <c r="K38" s="134"/>
    </row>
    <row r="39" spans="2:11" ht="12">
      <c r="B39" s="93" t="s">
        <v>100</v>
      </c>
      <c r="C39" s="86"/>
      <c r="D39" s="228"/>
      <c r="F39" s="104" t="s">
        <v>7</v>
      </c>
      <c r="G39" s="106"/>
      <c r="H39" s="247"/>
      <c r="I39" s="1"/>
      <c r="J39" s="1"/>
      <c r="K39" s="133"/>
    </row>
    <row r="40" spans="2:11" ht="12">
      <c r="B40" s="93" t="s">
        <v>101</v>
      </c>
      <c r="C40" s="86"/>
      <c r="D40" s="228"/>
      <c r="F40" s="12" t="s">
        <v>7</v>
      </c>
      <c r="G40" s="95"/>
      <c r="H40" s="247"/>
      <c r="I40" s="26"/>
      <c r="J40" s="1"/>
      <c r="K40" s="133"/>
    </row>
    <row r="41" spans="2:12" ht="12">
      <c r="B41" s="93" t="s">
        <v>102</v>
      </c>
      <c r="C41" s="86"/>
      <c r="D41" s="228"/>
      <c r="F41" s="96"/>
      <c r="G41" s="96"/>
      <c r="H41" s="191"/>
      <c r="I41" s="15"/>
      <c r="J41" s="1"/>
      <c r="K41" s="133"/>
      <c r="L41" s="20"/>
    </row>
    <row r="42" spans="2:12" ht="12.75">
      <c r="B42" s="94" t="s">
        <v>103</v>
      </c>
      <c r="C42" s="87"/>
      <c r="D42" s="228"/>
      <c r="F42" s="401" t="s">
        <v>79</v>
      </c>
      <c r="G42" s="402"/>
      <c r="H42" s="230">
        <v>91248273</v>
      </c>
      <c r="I42" s="26"/>
      <c r="J42" s="167" t="str">
        <f>MID(C8,10,1)</f>
        <v>0</v>
      </c>
      <c r="K42" s="1"/>
      <c r="L42" s="20"/>
    </row>
    <row r="43" spans="2:10" ht="12.75">
      <c r="B43" s="93" t="s">
        <v>107</v>
      </c>
      <c r="C43" s="86"/>
      <c r="D43" s="228"/>
      <c r="F43" s="401" t="s">
        <v>106</v>
      </c>
      <c r="G43" s="402"/>
      <c r="H43" s="230">
        <f>H42/H19</f>
        <v>123557.26124223098</v>
      </c>
      <c r="I43" s="27"/>
      <c r="J43" s="167">
        <f>IF(J42="2",(H42*1.38),(H42*0.069))</f>
        <v>6296130.837</v>
      </c>
    </row>
    <row r="44" spans="2:10" ht="13.5" thickBot="1">
      <c r="B44" s="252" t="s">
        <v>172</v>
      </c>
      <c r="C44" s="253"/>
      <c r="D44" s="254">
        <f>SUM(D39:D43)</f>
        <v>0</v>
      </c>
      <c r="F44" s="411" t="s">
        <v>185</v>
      </c>
      <c r="G44" s="412"/>
      <c r="H44" s="230">
        <v>1705000</v>
      </c>
      <c r="J44" s="168">
        <f>J43-H44</f>
        <v>4591130.837</v>
      </c>
    </row>
    <row r="45" spans="2:12" ht="14.25" thickBot="1" thickTop="1">
      <c r="B45" s="255" t="s">
        <v>173</v>
      </c>
      <c r="C45" s="256"/>
      <c r="D45" s="257">
        <f>SUM(D38,D44)</f>
        <v>865</v>
      </c>
      <c r="F45" s="413" t="s">
        <v>80</v>
      </c>
      <c r="G45" s="414"/>
      <c r="H45" s="231">
        <f>(H44)/(H42*0.069)*100</f>
        <v>27.080123398649125</v>
      </c>
      <c r="I45" s="28"/>
      <c r="L45" s="28"/>
    </row>
    <row r="46" ht="12" thickTop="1">
      <c r="C46" s="88"/>
    </row>
    <row r="47" spans="2:12" ht="9" customHeight="1">
      <c r="B47" s="88" t="s">
        <v>201</v>
      </c>
      <c r="I47" s="29"/>
      <c r="L47" s="29"/>
    </row>
    <row r="48" ht="9.75" customHeight="1">
      <c r="B48" s="375" t="s">
        <v>207</v>
      </c>
    </row>
    <row r="49" ht="9.75" customHeight="1"/>
    <row r="50" ht="9.75" customHeight="1"/>
    <row r="51" ht="17.25" customHeight="1"/>
  </sheetData>
  <sheetProtection password="AD85" sheet="1" objects="1" scenarios="1"/>
  <mergeCells count="16">
    <mergeCell ref="F44:G44"/>
    <mergeCell ref="F42:G42"/>
    <mergeCell ref="F45:G45"/>
    <mergeCell ref="C9:F9"/>
    <mergeCell ref="C7:F7"/>
    <mergeCell ref="C8:F8"/>
    <mergeCell ref="A4:J4"/>
    <mergeCell ref="A5:J5"/>
    <mergeCell ref="F43:G43"/>
    <mergeCell ref="C10:F10"/>
    <mergeCell ref="C11:F11"/>
    <mergeCell ref="B20:C20"/>
    <mergeCell ref="B21:C21"/>
    <mergeCell ref="F19:G19"/>
    <mergeCell ref="F17:G17"/>
    <mergeCell ref="B14:D14"/>
  </mergeCells>
  <printOptions/>
  <pageMargins left="0.97" right="0.18" top="0.24" bottom="0.24" header="0.17" footer="0.17"/>
  <pageSetup horizontalDpi="600" verticalDpi="600" orientation="landscape" scale="90" r:id="rId4"/>
  <drawing r:id="rId3"/>
  <legacyDrawing r:id="rId2"/>
</worksheet>
</file>

<file path=xl/worksheets/sheet2.xml><?xml version="1.0" encoding="utf-8"?>
<worksheet xmlns="http://schemas.openxmlformats.org/spreadsheetml/2006/main" xmlns:r="http://schemas.openxmlformats.org/officeDocument/2006/relationships">
  <sheetPr codeName="Sheet4"/>
  <dimension ref="A1:L74"/>
  <sheetViews>
    <sheetView showGridLines="0" zoomScalePageLayoutView="0" workbookViewId="0" topLeftCell="A1">
      <selection activeCell="A1" sqref="A1"/>
    </sheetView>
  </sheetViews>
  <sheetFormatPr defaultColWidth="8.7109375" defaultRowHeight="12.75"/>
  <cols>
    <col min="1" max="1" width="3.140625" style="80" customWidth="1"/>
    <col min="2" max="2" width="36.00390625" style="55" customWidth="1"/>
    <col min="3" max="3" width="4.7109375" style="55" customWidth="1"/>
    <col min="4" max="10" width="13.7109375" style="55" customWidth="1"/>
    <col min="11" max="12" width="13.7109375" style="82" customWidth="1"/>
    <col min="13" max="14" width="8.421875" style="55" customWidth="1"/>
    <col min="15" max="16384" width="8.7109375" style="55" customWidth="1"/>
  </cols>
  <sheetData>
    <row r="1" spans="1:10" ht="12">
      <c r="A1" s="341" t="s">
        <v>184</v>
      </c>
      <c r="B1" s="342"/>
      <c r="C1" s="421" t="s">
        <v>134</v>
      </c>
      <c r="D1" s="400"/>
      <c r="E1" s="400"/>
      <c r="F1" s="400"/>
      <c r="G1" s="400"/>
      <c r="H1" s="400"/>
      <c r="I1" s="400"/>
      <c r="J1" s="400"/>
    </row>
    <row r="2" spans="1:10" ht="12">
      <c r="A2" s="341" t="s">
        <v>160</v>
      </c>
      <c r="B2" s="342"/>
      <c r="C2" s="421" t="s">
        <v>164</v>
      </c>
      <c r="D2" s="400"/>
      <c r="E2" s="400"/>
      <c r="F2" s="400"/>
      <c r="G2" s="400"/>
      <c r="H2" s="400"/>
      <c r="I2" s="400"/>
      <c r="J2" s="400"/>
    </row>
    <row r="3" spans="1:2" ht="12">
      <c r="A3" s="343" t="s">
        <v>158</v>
      </c>
      <c r="B3" s="342"/>
    </row>
    <row r="4" spans="3:12" s="114" customFormat="1" ht="6" customHeight="1">
      <c r="C4" s="118"/>
      <c r="D4" s="118"/>
      <c r="E4" s="118"/>
      <c r="F4" s="120"/>
      <c r="G4" s="118"/>
      <c r="H4" s="118"/>
      <c r="I4" s="118"/>
      <c r="J4" s="118"/>
      <c r="K4" s="119"/>
      <c r="L4" s="119"/>
    </row>
    <row r="5" spans="1:12" ht="11.25" customHeight="1">
      <c r="A5" s="51"/>
      <c r="B5" s="52"/>
      <c r="C5" s="53"/>
      <c r="D5" s="54" t="s">
        <v>49</v>
      </c>
      <c r="E5" s="54" t="s">
        <v>50</v>
      </c>
      <c r="F5" s="54" t="s">
        <v>51</v>
      </c>
      <c r="G5" s="54" t="s">
        <v>52</v>
      </c>
      <c r="H5" s="54" t="s">
        <v>53</v>
      </c>
      <c r="I5" s="54" t="s">
        <v>54</v>
      </c>
      <c r="J5" s="54" t="s">
        <v>55</v>
      </c>
      <c r="K5" s="54" t="s">
        <v>56</v>
      </c>
      <c r="L5" s="54" t="s">
        <v>57</v>
      </c>
    </row>
    <row r="6" spans="1:12" ht="45">
      <c r="A6" s="56"/>
      <c r="B6" s="112" t="s">
        <v>1</v>
      </c>
      <c r="C6" s="57" t="s">
        <v>70</v>
      </c>
      <c r="D6" s="58" t="s">
        <v>10</v>
      </c>
      <c r="E6" s="59" t="s">
        <v>82</v>
      </c>
      <c r="F6" s="58" t="s">
        <v>48</v>
      </c>
      <c r="G6" s="58" t="s">
        <v>11</v>
      </c>
      <c r="H6" s="59" t="s">
        <v>66</v>
      </c>
      <c r="I6" s="59" t="s">
        <v>67</v>
      </c>
      <c r="J6" s="58" t="s">
        <v>68</v>
      </c>
      <c r="K6" s="58" t="s">
        <v>12</v>
      </c>
      <c r="L6" s="59" t="s">
        <v>69</v>
      </c>
    </row>
    <row r="7" spans="1:12" s="62" customFormat="1" ht="13.5" customHeight="1">
      <c r="A7" s="300"/>
      <c r="B7" s="301" t="s">
        <v>47</v>
      </c>
      <c r="C7" s="302"/>
      <c r="D7" s="60"/>
      <c r="E7" s="61"/>
      <c r="F7" s="61"/>
      <c r="G7" s="61"/>
      <c r="H7" s="61"/>
      <c r="I7" s="61"/>
      <c r="J7" s="61"/>
      <c r="K7" s="61"/>
      <c r="L7" s="61"/>
    </row>
    <row r="8" spans="1:12" s="65" customFormat="1" ht="13.5" customHeight="1">
      <c r="A8" s="344">
        <v>1</v>
      </c>
      <c r="B8" s="63" t="s">
        <v>15</v>
      </c>
      <c r="C8" s="64" t="s">
        <v>0</v>
      </c>
      <c r="D8" s="193">
        <v>18753</v>
      </c>
      <c r="E8" s="193">
        <v>4638</v>
      </c>
      <c r="F8" s="193">
        <v>1014</v>
      </c>
      <c r="G8" s="193">
        <v>1553</v>
      </c>
      <c r="H8" s="193">
        <v>1483</v>
      </c>
      <c r="I8" s="193"/>
      <c r="J8" s="193">
        <v>2961</v>
      </c>
      <c r="K8" s="193"/>
      <c r="L8" s="193">
        <v>1394</v>
      </c>
    </row>
    <row r="9" spans="1:12" s="65" customFormat="1" ht="14.25">
      <c r="A9" s="345">
        <f>A8+1</f>
        <v>2</v>
      </c>
      <c r="B9" s="63" t="s">
        <v>186</v>
      </c>
      <c r="C9" s="125"/>
      <c r="D9" s="193"/>
      <c r="E9" s="193"/>
      <c r="F9" s="193"/>
      <c r="G9" s="193"/>
      <c r="H9" s="193"/>
      <c r="I9" s="193"/>
      <c r="J9" s="193"/>
      <c r="K9" s="193"/>
      <c r="L9" s="194"/>
    </row>
    <row r="10" spans="1:12" s="65" customFormat="1" ht="12">
      <c r="A10" s="345">
        <f aca="true" t="shared" si="0" ref="A10:A65">A9+1</f>
        <v>3</v>
      </c>
      <c r="B10" s="66" t="s">
        <v>187</v>
      </c>
      <c r="C10" s="67">
        <v>110</v>
      </c>
      <c r="D10" s="193"/>
      <c r="E10" s="193"/>
      <c r="F10" s="193"/>
      <c r="G10" s="193"/>
      <c r="H10" s="193"/>
      <c r="I10" s="193"/>
      <c r="J10" s="193"/>
      <c r="K10" s="193"/>
      <c r="L10" s="194"/>
    </row>
    <row r="11" spans="1:12" s="65" customFormat="1" ht="12">
      <c r="A11" s="345">
        <f t="shared" si="0"/>
        <v>4</v>
      </c>
      <c r="B11" s="66" t="s">
        <v>188</v>
      </c>
      <c r="C11" s="67">
        <v>120</v>
      </c>
      <c r="D11" s="193"/>
      <c r="E11" s="193"/>
      <c r="F11" s="195"/>
      <c r="G11" s="193"/>
      <c r="H11" s="232"/>
      <c r="I11" s="193"/>
      <c r="J11" s="233"/>
      <c r="K11" s="196"/>
      <c r="L11" s="197"/>
    </row>
    <row r="12" spans="1:12" s="65" customFormat="1" ht="12">
      <c r="A12" s="345">
        <f t="shared" si="0"/>
        <v>5</v>
      </c>
      <c r="B12" s="66" t="s">
        <v>16</v>
      </c>
      <c r="C12" s="67">
        <v>151</v>
      </c>
      <c r="D12" s="198"/>
      <c r="E12" s="193"/>
      <c r="F12" s="195"/>
      <c r="G12" s="193"/>
      <c r="H12" s="196"/>
      <c r="I12" s="199"/>
      <c r="J12" s="249"/>
      <c r="K12" s="198"/>
      <c r="L12" s="197"/>
    </row>
    <row r="13" spans="1:12" ht="12">
      <c r="A13" s="345">
        <f t="shared" si="0"/>
        <v>6</v>
      </c>
      <c r="B13" s="68" t="s">
        <v>17</v>
      </c>
      <c r="C13" s="67">
        <v>152</v>
      </c>
      <c r="D13" s="193"/>
      <c r="E13" s="195"/>
      <c r="F13" s="195"/>
      <c r="G13" s="193"/>
      <c r="H13" s="195"/>
      <c r="I13" s="195"/>
      <c r="J13" s="193"/>
      <c r="K13" s="198"/>
      <c r="L13" s="195"/>
    </row>
    <row r="14" spans="1:12" ht="12">
      <c r="A14" s="345">
        <f t="shared" si="0"/>
        <v>7</v>
      </c>
      <c r="B14" s="66" t="s">
        <v>18</v>
      </c>
      <c r="C14" s="69">
        <v>153</v>
      </c>
      <c r="D14" s="193"/>
      <c r="E14" s="193"/>
      <c r="F14" s="195"/>
      <c r="G14" s="195"/>
      <c r="H14" s="195"/>
      <c r="I14" s="195"/>
      <c r="J14" s="193"/>
      <c r="K14" s="195"/>
      <c r="L14" s="195"/>
    </row>
    <row r="15" spans="1:12" ht="12">
      <c r="A15" s="345">
        <f t="shared" si="0"/>
        <v>8</v>
      </c>
      <c r="B15" s="70" t="s">
        <v>19</v>
      </c>
      <c r="C15" s="69">
        <v>154</v>
      </c>
      <c r="D15" s="193"/>
      <c r="E15" s="193"/>
      <c r="F15" s="195"/>
      <c r="G15" s="193"/>
      <c r="H15" s="195"/>
      <c r="I15" s="195"/>
      <c r="J15" s="193"/>
      <c r="K15" s="195"/>
      <c r="L15" s="195"/>
    </row>
    <row r="16" spans="1:12" ht="12">
      <c r="A16" s="345">
        <f t="shared" si="0"/>
        <v>9</v>
      </c>
      <c r="B16" s="66" t="s">
        <v>20</v>
      </c>
      <c r="C16" s="69">
        <v>155</v>
      </c>
      <c r="D16" s="198"/>
      <c r="E16" s="198"/>
      <c r="F16" s="198"/>
      <c r="G16" s="198"/>
      <c r="H16" s="198"/>
      <c r="I16" s="198"/>
      <c r="J16" s="193"/>
      <c r="K16" s="195"/>
      <c r="L16" s="195"/>
    </row>
    <row r="17" spans="1:12" ht="12">
      <c r="A17" s="345">
        <f t="shared" si="0"/>
        <v>10</v>
      </c>
      <c r="B17" s="68" t="s">
        <v>21</v>
      </c>
      <c r="C17" s="69">
        <v>170</v>
      </c>
      <c r="D17" s="193"/>
      <c r="E17" s="193"/>
      <c r="F17" s="195"/>
      <c r="G17" s="193"/>
      <c r="H17" s="195"/>
      <c r="I17" s="193"/>
      <c r="J17" s="195"/>
      <c r="K17" s="195"/>
      <c r="L17" s="193"/>
    </row>
    <row r="18" spans="1:12" ht="12">
      <c r="A18" s="345">
        <f t="shared" si="0"/>
        <v>11</v>
      </c>
      <c r="B18" s="68" t="s">
        <v>22</v>
      </c>
      <c r="C18" s="69">
        <v>180</v>
      </c>
      <c r="D18" s="193">
        <v>446147</v>
      </c>
      <c r="E18" s="193">
        <v>81188</v>
      </c>
      <c r="F18" s="193">
        <v>3137</v>
      </c>
      <c r="G18" s="193">
        <v>158236</v>
      </c>
      <c r="H18" s="193">
        <v>94038</v>
      </c>
      <c r="I18" s="193"/>
      <c r="J18" s="193">
        <v>1763964</v>
      </c>
      <c r="K18" s="193"/>
      <c r="L18" s="193">
        <v>151295</v>
      </c>
    </row>
    <row r="19" spans="1:12" ht="12">
      <c r="A19" s="345">
        <f t="shared" si="0"/>
        <v>12</v>
      </c>
      <c r="B19" s="70" t="s">
        <v>23</v>
      </c>
      <c r="C19" s="69">
        <v>199</v>
      </c>
      <c r="D19" s="193"/>
      <c r="E19" s="193"/>
      <c r="F19" s="193"/>
      <c r="G19" s="193"/>
      <c r="H19" s="193"/>
      <c r="I19" s="193"/>
      <c r="J19" s="193"/>
      <c r="K19" s="193"/>
      <c r="L19" s="193"/>
    </row>
    <row r="20" spans="1:12" ht="12.75" thickBot="1">
      <c r="A20" s="346">
        <f t="shared" si="0"/>
        <v>13</v>
      </c>
      <c r="B20" s="262" t="s">
        <v>174</v>
      </c>
      <c r="C20" s="263"/>
      <c r="D20" s="200">
        <f>SUM(D8:D19)</f>
        <v>464900</v>
      </c>
      <c r="E20" s="200">
        <f aca="true" t="shared" si="1" ref="E20:L20">SUM(E8:E19)</f>
        <v>85826</v>
      </c>
      <c r="F20" s="200">
        <f t="shared" si="1"/>
        <v>4151</v>
      </c>
      <c r="G20" s="200">
        <f t="shared" si="1"/>
        <v>159789</v>
      </c>
      <c r="H20" s="200">
        <f t="shared" si="1"/>
        <v>95521</v>
      </c>
      <c r="I20" s="200">
        <f t="shared" si="1"/>
        <v>0</v>
      </c>
      <c r="J20" s="200">
        <f t="shared" si="1"/>
        <v>1766925</v>
      </c>
      <c r="K20" s="200">
        <f t="shared" si="1"/>
        <v>0</v>
      </c>
      <c r="L20" s="200">
        <f t="shared" si="1"/>
        <v>152689</v>
      </c>
    </row>
    <row r="21" spans="1:12" ht="13.5" customHeight="1" thickTop="1">
      <c r="A21" s="303"/>
      <c r="B21" s="304" t="s">
        <v>46</v>
      </c>
      <c r="C21" s="305"/>
      <c r="D21" s="201"/>
      <c r="E21" s="201"/>
      <c r="F21" s="201"/>
      <c r="G21" s="201"/>
      <c r="H21" s="201"/>
      <c r="I21" s="201"/>
      <c r="J21" s="201"/>
      <c r="K21" s="202"/>
      <c r="L21" s="201"/>
    </row>
    <row r="22" spans="1:12" ht="14.25">
      <c r="A22" s="347">
        <f>A20+1</f>
        <v>14</v>
      </c>
      <c r="B22" s="71" t="s">
        <v>189</v>
      </c>
      <c r="C22" s="125"/>
      <c r="D22" s="203"/>
      <c r="E22" s="203"/>
      <c r="F22" s="203"/>
      <c r="G22" s="203"/>
      <c r="H22" s="203"/>
      <c r="I22" s="203"/>
      <c r="J22" s="202"/>
      <c r="K22" s="203"/>
      <c r="L22" s="203"/>
    </row>
    <row r="23" spans="1:12" ht="12">
      <c r="A23" s="345">
        <f t="shared" si="0"/>
        <v>15</v>
      </c>
      <c r="B23" s="72" t="s">
        <v>58</v>
      </c>
      <c r="C23" s="73">
        <v>406</v>
      </c>
      <c r="D23" s="203"/>
      <c r="E23" s="203"/>
      <c r="F23" s="203"/>
      <c r="G23" s="203"/>
      <c r="H23" s="203"/>
      <c r="I23" s="202"/>
      <c r="J23" s="202"/>
      <c r="K23" s="203"/>
      <c r="L23" s="203"/>
    </row>
    <row r="24" spans="1:12" ht="12">
      <c r="A24" s="345">
        <f t="shared" si="0"/>
        <v>16</v>
      </c>
      <c r="B24" s="72" t="s">
        <v>59</v>
      </c>
      <c r="C24" s="73">
        <v>407</v>
      </c>
      <c r="D24" s="203"/>
      <c r="E24" s="203"/>
      <c r="F24" s="203"/>
      <c r="G24" s="203"/>
      <c r="H24" s="203"/>
      <c r="I24" s="204"/>
      <c r="J24" s="202"/>
      <c r="K24" s="202"/>
      <c r="L24" s="203"/>
    </row>
    <row r="25" spans="1:12" ht="12">
      <c r="A25" s="345">
        <f t="shared" si="0"/>
        <v>17</v>
      </c>
      <c r="B25" s="72" t="s">
        <v>60</v>
      </c>
      <c r="C25" s="73">
        <v>408</v>
      </c>
      <c r="D25" s="203"/>
      <c r="E25" s="203"/>
      <c r="F25" s="203"/>
      <c r="G25" s="203"/>
      <c r="H25" s="203"/>
      <c r="I25" s="204"/>
      <c r="J25" s="202"/>
      <c r="K25" s="202"/>
      <c r="L25" s="203"/>
    </row>
    <row r="26" spans="1:12" ht="12">
      <c r="A26" s="345">
        <f t="shared" si="0"/>
        <v>18</v>
      </c>
      <c r="B26" s="72" t="s">
        <v>24</v>
      </c>
      <c r="C26" s="73">
        <v>409</v>
      </c>
      <c r="D26" s="203"/>
      <c r="E26" s="203"/>
      <c r="F26" s="202"/>
      <c r="G26" s="203"/>
      <c r="H26" s="202"/>
      <c r="I26" s="202"/>
      <c r="J26" s="202"/>
      <c r="K26" s="202"/>
      <c r="L26" s="202"/>
    </row>
    <row r="27" spans="1:12" ht="12">
      <c r="A27" s="345">
        <f t="shared" si="0"/>
        <v>19</v>
      </c>
      <c r="B27" s="74" t="s">
        <v>25</v>
      </c>
      <c r="C27" s="73">
        <v>410</v>
      </c>
      <c r="D27" s="203"/>
      <c r="E27" s="203"/>
      <c r="F27" s="203"/>
      <c r="G27" s="203"/>
      <c r="H27" s="203"/>
      <c r="I27" s="204"/>
      <c r="J27" s="202"/>
      <c r="K27" s="203"/>
      <c r="L27" s="202"/>
    </row>
    <row r="28" spans="1:12" ht="12">
      <c r="A28" s="345">
        <f t="shared" si="0"/>
        <v>20</v>
      </c>
      <c r="B28" s="75" t="s">
        <v>26</v>
      </c>
      <c r="C28" s="76">
        <v>431</v>
      </c>
      <c r="D28" s="202"/>
      <c r="E28" s="203"/>
      <c r="F28" s="202"/>
      <c r="G28" s="203"/>
      <c r="H28" s="202"/>
      <c r="I28" s="202"/>
      <c r="J28" s="202"/>
      <c r="K28" s="202"/>
      <c r="L28" s="203"/>
    </row>
    <row r="29" spans="1:12" ht="12">
      <c r="A29" s="345">
        <f t="shared" si="0"/>
        <v>21</v>
      </c>
      <c r="B29" s="75" t="s">
        <v>27</v>
      </c>
      <c r="C29" s="76">
        <v>432</v>
      </c>
      <c r="D29" s="203"/>
      <c r="E29" s="202"/>
      <c r="F29" s="202"/>
      <c r="G29" s="203"/>
      <c r="H29" s="202"/>
      <c r="I29" s="202"/>
      <c r="J29" s="202"/>
      <c r="K29" s="202"/>
      <c r="L29" s="203"/>
    </row>
    <row r="30" spans="1:12" ht="12">
      <c r="A30" s="345">
        <f t="shared" si="0"/>
        <v>22</v>
      </c>
      <c r="B30" s="75" t="s">
        <v>28</v>
      </c>
      <c r="C30" s="76">
        <v>433</v>
      </c>
      <c r="D30" s="203"/>
      <c r="E30" s="203"/>
      <c r="F30" s="202"/>
      <c r="G30" s="202"/>
      <c r="H30" s="202"/>
      <c r="I30" s="202"/>
      <c r="J30" s="202"/>
      <c r="K30" s="202"/>
      <c r="L30" s="203"/>
    </row>
    <row r="31" spans="1:12" ht="12">
      <c r="A31" s="345">
        <f t="shared" si="0"/>
        <v>23</v>
      </c>
      <c r="B31" s="75" t="s">
        <v>29</v>
      </c>
      <c r="C31" s="76">
        <v>434</v>
      </c>
      <c r="D31" s="203"/>
      <c r="E31" s="203"/>
      <c r="F31" s="203"/>
      <c r="G31" s="203"/>
      <c r="H31" s="203"/>
      <c r="I31" s="203"/>
      <c r="J31" s="202"/>
      <c r="K31" s="203"/>
      <c r="L31" s="205"/>
    </row>
    <row r="32" spans="1:12" ht="12">
      <c r="A32" s="345">
        <f t="shared" si="0"/>
        <v>24</v>
      </c>
      <c r="B32" s="75" t="s">
        <v>30</v>
      </c>
      <c r="C32" s="76">
        <v>450</v>
      </c>
      <c r="D32" s="203">
        <v>174</v>
      </c>
      <c r="E32" s="203"/>
      <c r="F32" s="206"/>
      <c r="G32" s="203">
        <v>120</v>
      </c>
      <c r="H32" s="203"/>
      <c r="I32" s="203"/>
      <c r="J32" s="202"/>
      <c r="K32" s="206"/>
      <c r="L32" s="203"/>
    </row>
    <row r="33" spans="1:12" ht="12">
      <c r="A33" s="345">
        <f t="shared" si="0"/>
        <v>25</v>
      </c>
      <c r="B33" s="72" t="s">
        <v>190</v>
      </c>
      <c r="C33" s="73">
        <v>474</v>
      </c>
      <c r="D33" s="203"/>
      <c r="E33" s="203"/>
      <c r="F33" s="203"/>
      <c r="G33" s="203"/>
      <c r="H33" s="203"/>
      <c r="I33" s="203"/>
      <c r="J33" s="203"/>
      <c r="K33" s="203"/>
      <c r="L33" s="203"/>
    </row>
    <row r="34" spans="1:12" ht="12">
      <c r="A34" s="345">
        <f t="shared" si="0"/>
        <v>26</v>
      </c>
      <c r="B34" s="72" t="s">
        <v>61</v>
      </c>
      <c r="C34" s="73">
        <v>480</v>
      </c>
      <c r="D34" s="202"/>
      <c r="E34" s="202"/>
      <c r="F34" s="202"/>
      <c r="G34" s="202"/>
      <c r="H34" s="202"/>
      <c r="I34" s="202"/>
      <c r="J34" s="202"/>
      <c r="K34" s="202"/>
      <c r="L34" s="202"/>
    </row>
    <row r="35" spans="1:12" ht="12">
      <c r="A35" s="345">
        <f t="shared" si="0"/>
        <v>27</v>
      </c>
      <c r="B35" s="72" t="s">
        <v>31</v>
      </c>
      <c r="C35" s="73">
        <v>499</v>
      </c>
      <c r="D35" s="203"/>
      <c r="E35" s="203"/>
      <c r="F35" s="203"/>
      <c r="G35" s="203"/>
      <c r="H35" s="203"/>
      <c r="I35" s="203"/>
      <c r="J35" s="203"/>
      <c r="K35" s="203"/>
      <c r="L35" s="203"/>
    </row>
    <row r="36" spans="1:12" ht="13.5" customHeight="1">
      <c r="A36" s="306"/>
      <c r="B36" s="307" t="s">
        <v>34</v>
      </c>
      <c r="C36" s="308"/>
      <c r="D36" s="201"/>
      <c r="E36" s="202"/>
      <c r="F36" s="202"/>
      <c r="G36" s="202"/>
      <c r="H36" s="202"/>
      <c r="I36" s="202"/>
      <c r="J36" s="202"/>
      <c r="K36" s="202"/>
      <c r="L36" s="202"/>
    </row>
    <row r="37" spans="1:12" ht="12">
      <c r="A37" s="345">
        <f>A35+1</f>
        <v>28</v>
      </c>
      <c r="B37" s="72" t="s">
        <v>32</v>
      </c>
      <c r="C37" s="73">
        <v>501</v>
      </c>
      <c r="D37" s="201"/>
      <c r="E37" s="202"/>
      <c r="F37" s="202"/>
      <c r="G37" s="202"/>
      <c r="H37" s="202"/>
      <c r="I37" s="202"/>
      <c r="J37" s="202"/>
      <c r="K37" s="202"/>
      <c r="L37" s="202"/>
    </row>
    <row r="38" spans="1:12" ht="12">
      <c r="A38" s="345">
        <f t="shared" si="0"/>
        <v>29</v>
      </c>
      <c r="B38" s="72" t="s">
        <v>33</v>
      </c>
      <c r="C38" s="73">
        <v>599</v>
      </c>
      <c r="D38" s="203"/>
      <c r="E38" s="203"/>
      <c r="F38" s="203"/>
      <c r="G38" s="203"/>
      <c r="H38" s="203"/>
      <c r="I38" s="203"/>
      <c r="J38" s="202"/>
      <c r="K38" s="203"/>
      <c r="L38" s="203"/>
    </row>
    <row r="39" spans="1:12" ht="13.5" customHeight="1" thickBot="1">
      <c r="A39" s="346">
        <f t="shared" si="0"/>
        <v>30</v>
      </c>
      <c r="B39" s="267" t="s">
        <v>175</v>
      </c>
      <c r="C39" s="268"/>
      <c r="D39" s="200">
        <f aca="true" t="shared" si="2" ref="D39:L39">SUM(D22:D38)</f>
        <v>174</v>
      </c>
      <c r="E39" s="200">
        <f t="shared" si="2"/>
        <v>0</v>
      </c>
      <c r="F39" s="200">
        <f t="shared" si="2"/>
        <v>0</v>
      </c>
      <c r="G39" s="200">
        <f t="shared" si="2"/>
        <v>120</v>
      </c>
      <c r="H39" s="200">
        <f t="shared" si="2"/>
        <v>0</v>
      </c>
      <c r="I39" s="200">
        <f t="shared" si="2"/>
        <v>0</v>
      </c>
      <c r="J39" s="200">
        <f t="shared" si="2"/>
        <v>0</v>
      </c>
      <c r="K39" s="207">
        <f t="shared" si="2"/>
        <v>0</v>
      </c>
      <c r="L39" s="207">
        <f t="shared" si="2"/>
        <v>0</v>
      </c>
    </row>
    <row r="40" spans="1:12" ht="12.75" thickTop="1">
      <c r="A40" s="348">
        <f t="shared" si="0"/>
        <v>31</v>
      </c>
      <c r="B40" s="265" t="s">
        <v>35</v>
      </c>
      <c r="C40" s="266">
        <v>703</v>
      </c>
      <c r="D40" s="205">
        <v>30104</v>
      </c>
      <c r="E40" s="205">
        <v>34490</v>
      </c>
      <c r="F40" s="205"/>
      <c r="G40" s="205">
        <v>412</v>
      </c>
      <c r="H40" s="205"/>
      <c r="I40" s="205"/>
      <c r="J40" s="205"/>
      <c r="K40" s="205"/>
      <c r="L40" s="205"/>
    </row>
    <row r="41" spans="1:12" ht="12">
      <c r="A41" s="345">
        <f t="shared" si="0"/>
        <v>32</v>
      </c>
      <c r="B41" s="75" t="s">
        <v>36</v>
      </c>
      <c r="C41" s="76">
        <v>704</v>
      </c>
      <c r="D41" s="203">
        <v>434622</v>
      </c>
      <c r="E41" s="203">
        <v>51336</v>
      </c>
      <c r="F41" s="203">
        <v>4151</v>
      </c>
      <c r="G41" s="203">
        <v>159257</v>
      </c>
      <c r="H41" s="203">
        <v>95521</v>
      </c>
      <c r="I41" s="203"/>
      <c r="J41" s="203">
        <v>1766925</v>
      </c>
      <c r="K41" s="203"/>
      <c r="L41" s="203">
        <v>152689</v>
      </c>
    </row>
    <row r="42" spans="1:12" ht="12">
      <c r="A42" s="345">
        <f t="shared" si="0"/>
        <v>33</v>
      </c>
      <c r="B42" s="75" t="s">
        <v>37</v>
      </c>
      <c r="C42" s="76">
        <v>705</v>
      </c>
      <c r="D42" s="201"/>
      <c r="E42" s="202"/>
      <c r="F42" s="202"/>
      <c r="G42" s="202"/>
      <c r="H42" s="202"/>
      <c r="I42" s="202"/>
      <c r="J42" s="202"/>
      <c r="K42" s="202"/>
      <c r="L42" s="202"/>
    </row>
    <row r="43" spans="1:12" ht="12.75" thickBot="1">
      <c r="A43" s="346">
        <f t="shared" si="0"/>
        <v>34</v>
      </c>
      <c r="B43" s="269" t="s">
        <v>176</v>
      </c>
      <c r="C43" s="268"/>
      <c r="D43" s="200">
        <f aca="true" t="shared" si="3" ref="D43:L43">SUM(D39:D42)</f>
        <v>464900</v>
      </c>
      <c r="E43" s="200">
        <f t="shared" si="3"/>
        <v>85826</v>
      </c>
      <c r="F43" s="200">
        <f t="shared" si="3"/>
        <v>4151</v>
      </c>
      <c r="G43" s="200">
        <f t="shared" si="3"/>
        <v>159789</v>
      </c>
      <c r="H43" s="200">
        <f t="shared" si="3"/>
        <v>95521</v>
      </c>
      <c r="I43" s="200">
        <f t="shared" si="3"/>
        <v>0</v>
      </c>
      <c r="J43" s="200">
        <f t="shared" si="3"/>
        <v>1766925</v>
      </c>
      <c r="K43" s="200">
        <f t="shared" si="3"/>
        <v>0</v>
      </c>
      <c r="L43" s="200">
        <f t="shared" si="3"/>
        <v>152689</v>
      </c>
    </row>
    <row r="44" spans="1:12" s="113" customFormat="1" ht="18.75" customHeight="1" thickTop="1">
      <c r="A44" s="124" t="s">
        <v>148</v>
      </c>
      <c r="B44" s="121"/>
      <c r="C44" s="122"/>
      <c r="D44" s="121"/>
      <c r="E44" s="117"/>
      <c r="F44" s="117"/>
      <c r="G44" s="117"/>
      <c r="H44" s="117"/>
      <c r="I44" s="117"/>
      <c r="J44" s="117"/>
      <c r="K44" s="117"/>
      <c r="L44" s="117"/>
    </row>
    <row r="45" spans="1:12" s="113" customFormat="1" ht="12">
      <c r="A45" s="422" t="s">
        <v>149</v>
      </c>
      <c r="B45" s="400"/>
      <c r="C45" s="400"/>
      <c r="D45" s="400"/>
      <c r="E45" s="400"/>
      <c r="F45" s="400"/>
      <c r="G45" s="400"/>
      <c r="H45" s="400"/>
      <c r="I45" s="400"/>
      <c r="J45" s="400"/>
      <c r="K45" s="400"/>
      <c r="L45" s="400"/>
    </row>
    <row r="46" spans="1:12" s="113" customFormat="1" ht="14.25" customHeight="1">
      <c r="A46" s="123" t="s">
        <v>165</v>
      </c>
      <c r="B46" s="121"/>
      <c r="C46" s="122"/>
      <c r="D46" s="121"/>
      <c r="E46" s="117"/>
      <c r="F46" s="117"/>
      <c r="G46" s="117"/>
      <c r="H46" s="117"/>
      <c r="I46" s="117"/>
      <c r="J46" s="117"/>
      <c r="K46" s="117"/>
      <c r="L46" s="117"/>
    </row>
    <row r="47" spans="1:12" s="113" customFormat="1" ht="12" customHeight="1">
      <c r="A47" s="51"/>
      <c r="B47" s="52"/>
      <c r="C47" s="53"/>
      <c r="D47" s="54" t="s">
        <v>49</v>
      </c>
      <c r="E47" s="54" t="s">
        <v>50</v>
      </c>
      <c r="F47" s="54" t="s">
        <v>51</v>
      </c>
      <c r="G47" s="54" t="s">
        <v>52</v>
      </c>
      <c r="H47" s="54" t="s">
        <v>53</v>
      </c>
      <c r="I47" s="54" t="s">
        <v>54</v>
      </c>
      <c r="J47" s="54" t="s">
        <v>55</v>
      </c>
      <c r="K47" s="54" t="s">
        <v>56</v>
      </c>
      <c r="L47" s="54" t="s">
        <v>57</v>
      </c>
    </row>
    <row r="48" spans="1:12" ht="51" customHeight="1">
      <c r="A48" s="56"/>
      <c r="B48" s="112" t="s">
        <v>1</v>
      </c>
      <c r="C48" s="57" t="s">
        <v>70</v>
      </c>
      <c r="D48" s="115" t="s">
        <v>10</v>
      </c>
      <c r="E48" s="116" t="s">
        <v>82</v>
      </c>
      <c r="F48" s="115" t="s">
        <v>48</v>
      </c>
      <c r="G48" s="115" t="s">
        <v>11</v>
      </c>
      <c r="H48" s="116" t="s">
        <v>66</v>
      </c>
      <c r="I48" s="116" t="s">
        <v>67</v>
      </c>
      <c r="J48" s="115" t="s">
        <v>68</v>
      </c>
      <c r="K48" s="115" t="s">
        <v>12</v>
      </c>
      <c r="L48" s="116" t="s">
        <v>69</v>
      </c>
    </row>
    <row r="49" spans="1:12" ht="13.5" customHeight="1">
      <c r="A49" s="300"/>
      <c r="B49" s="309" t="s">
        <v>14</v>
      </c>
      <c r="C49" s="310"/>
      <c r="D49" s="190"/>
      <c r="E49" s="190"/>
      <c r="F49" s="190"/>
      <c r="G49" s="190"/>
      <c r="H49" s="190"/>
      <c r="I49" s="190"/>
      <c r="J49" s="190"/>
      <c r="K49" s="190"/>
      <c r="L49" s="190"/>
    </row>
    <row r="50" spans="1:12" ht="13.5" customHeight="1">
      <c r="A50" s="313">
        <f>A43+1</f>
        <v>35</v>
      </c>
      <c r="B50" s="314" t="s">
        <v>38</v>
      </c>
      <c r="C50" s="315">
        <v>1000</v>
      </c>
      <c r="D50" s="208">
        <v>2897610</v>
      </c>
      <c r="E50" s="208">
        <v>286015</v>
      </c>
      <c r="F50" s="208">
        <v>384911</v>
      </c>
      <c r="G50" s="208">
        <v>102833</v>
      </c>
      <c r="H50" s="208">
        <v>205885</v>
      </c>
      <c r="I50" s="208">
        <v>0</v>
      </c>
      <c r="J50" s="208">
        <v>118346</v>
      </c>
      <c r="K50" s="208">
        <v>0</v>
      </c>
      <c r="L50" s="208">
        <v>46747</v>
      </c>
    </row>
    <row r="51" spans="1:12" ht="12.75" customHeight="1">
      <c r="A51" s="313">
        <f t="shared" si="0"/>
        <v>36</v>
      </c>
      <c r="B51" s="316" t="s">
        <v>62</v>
      </c>
      <c r="C51" s="315">
        <v>2000</v>
      </c>
      <c r="D51" s="208">
        <v>0</v>
      </c>
      <c r="E51" s="208">
        <v>0</v>
      </c>
      <c r="F51" s="209"/>
      <c r="G51" s="208">
        <v>0</v>
      </c>
      <c r="H51" s="208">
        <v>0</v>
      </c>
      <c r="I51" s="209"/>
      <c r="J51" s="209"/>
      <c r="K51" s="209"/>
      <c r="L51" s="209"/>
    </row>
    <row r="52" spans="1:12" ht="13.5" customHeight="1">
      <c r="A52" s="313">
        <f t="shared" si="0"/>
        <v>37</v>
      </c>
      <c r="B52" s="316" t="s">
        <v>39</v>
      </c>
      <c r="C52" s="315">
        <v>3000</v>
      </c>
      <c r="D52" s="208">
        <v>2014110</v>
      </c>
      <c r="E52" s="208">
        <v>300000</v>
      </c>
      <c r="F52" s="208">
        <v>0</v>
      </c>
      <c r="G52" s="208">
        <v>69553</v>
      </c>
      <c r="H52" s="208">
        <v>0</v>
      </c>
      <c r="I52" s="208">
        <v>0</v>
      </c>
      <c r="J52" s="208">
        <v>0</v>
      </c>
      <c r="K52" s="208">
        <v>0</v>
      </c>
      <c r="L52" s="208">
        <v>0</v>
      </c>
    </row>
    <row r="53" spans="1:12" ht="13.5" customHeight="1">
      <c r="A53" s="313">
        <f t="shared" si="0"/>
        <v>38</v>
      </c>
      <c r="B53" s="317" t="s">
        <v>40</v>
      </c>
      <c r="C53" s="315">
        <v>4000</v>
      </c>
      <c r="D53" s="208">
        <v>1336399</v>
      </c>
      <c r="E53" s="208">
        <v>0</v>
      </c>
      <c r="F53" s="210">
        <v>0</v>
      </c>
      <c r="G53" s="208">
        <v>0</v>
      </c>
      <c r="H53" s="208">
        <v>0</v>
      </c>
      <c r="I53" s="208">
        <v>0</v>
      </c>
      <c r="J53" s="210">
        <v>0</v>
      </c>
      <c r="K53" s="210">
        <v>0</v>
      </c>
      <c r="L53" s="208">
        <v>0</v>
      </c>
    </row>
    <row r="54" spans="1:12" ht="13.5" customHeight="1" thickBot="1">
      <c r="A54" s="261">
        <f t="shared" si="0"/>
        <v>39</v>
      </c>
      <c r="B54" s="272" t="s">
        <v>177</v>
      </c>
      <c r="C54" s="273"/>
      <c r="D54" s="211">
        <f>SUM(D50:D53)</f>
        <v>6248119</v>
      </c>
      <c r="E54" s="211">
        <f>SUM(E50:E53)</f>
        <v>586015</v>
      </c>
      <c r="F54" s="211">
        <f>SUM(F50:F53)</f>
        <v>384911</v>
      </c>
      <c r="G54" s="211">
        <f>SUM(G50:G53)</f>
        <v>172386</v>
      </c>
      <c r="H54" s="211">
        <f>H50+H51+H52+H53</f>
        <v>205885</v>
      </c>
      <c r="I54" s="211">
        <f>SUM(I50:I53)</f>
        <v>0</v>
      </c>
      <c r="J54" s="211">
        <f>SUM(J50:J53)</f>
        <v>118346</v>
      </c>
      <c r="K54" s="211">
        <f>SUM(K50:K53)</f>
        <v>0</v>
      </c>
      <c r="L54" s="211">
        <f>SUM(L50:L53)</f>
        <v>46747</v>
      </c>
    </row>
    <row r="55" spans="1:12" ht="15.75" thickBot="1" thickTop="1">
      <c r="A55" s="264">
        <f t="shared" si="0"/>
        <v>40</v>
      </c>
      <c r="B55" s="270" t="s">
        <v>63</v>
      </c>
      <c r="C55" s="271"/>
      <c r="D55" s="212">
        <v>314613</v>
      </c>
      <c r="E55" s="212"/>
      <c r="F55" s="212"/>
      <c r="G55" s="212"/>
      <c r="H55" s="212"/>
      <c r="I55" s="212"/>
      <c r="J55" s="213"/>
      <c r="K55" s="212"/>
      <c r="L55" s="212"/>
    </row>
    <row r="56" spans="1:12" ht="13.5" customHeight="1" thickBot="1" thickTop="1">
      <c r="A56" s="261">
        <f t="shared" si="0"/>
        <v>41</v>
      </c>
      <c r="B56" s="274" t="s">
        <v>178</v>
      </c>
      <c r="C56" s="275"/>
      <c r="D56" s="214">
        <f aca="true" t="shared" si="4" ref="D56:L56">D54+D55</f>
        <v>6562732</v>
      </c>
      <c r="E56" s="214">
        <f t="shared" si="4"/>
        <v>586015</v>
      </c>
      <c r="F56" s="214">
        <f t="shared" si="4"/>
        <v>384911</v>
      </c>
      <c r="G56" s="214">
        <f t="shared" si="4"/>
        <v>172386</v>
      </c>
      <c r="H56" s="214">
        <f t="shared" si="4"/>
        <v>205885</v>
      </c>
      <c r="I56" s="214">
        <f t="shared" si="4"/>
        <v>0</v>
      </c>
      <c r="J56" s="214">
        <f t="shared" si="4"/>
        <v>118346</v>
      </c>
      <c r="K56" s="214">
        <f t="shared" si="4"/>
        <v>0</v>
      </c>
      <c r="L56" s="214">
        <f t="shared" si="4"/>
        <v>46747</v>
      </c>
    </row>
    <row r="57" spans="1:12" ht="13.5" customHeight="1" thickTop="1">
      <c r="A57" s="303"/>
      <c r="B57" s="311" t="s">
        <v>13</v>
      </c>
      <c r="C57" s="312"/>
      <c r="D57" s="215"/>
      <c r="E57" s="213"/>
      <c r="F57" s="213"/>
      <c r="G57" s="213"/>
      <c r="H57" s="215"/>
      <c r="I57" s="213"/>
      <c r="J57" s="213"/>
      <c r="K57" s="213"/>
      <c r="L57" s="213"/>
    </row>
    <row r="58" spans="1:12" ht="13.5" customHeight="1">
      <c r="A58" s="313">
        <f>A56+1</f>
        <v>42</v>
      </c>
      <c r="B58" s="318" t="s">
        <v>41</v>
      </c>
      <c r="C58" s="319">
        <v>1000</v>
      </c>
      <c r="D58" s="208">
        <v>3663839</v>
      </c>
      <c r="E58" s="213"/>
      <c r="F58" s="213"/>
      <c r="G58" s="213"/>
      <c r="H58" s="208">
        <v>77634</v>
      </c>
      <c r="I58" s="213"/>
      <c r="J58" s="213"/>
      <c r="K58" s="213"/>
      <c r="L58" s="213"/>
    </row>
    <row r="59" spans="1:12" ht="13.5" customHeight="1" thickBot="1">
      <c r="A59" s="313">
        <f t="shared" si="0"/>
        <v>43</v>
      </c>
      <c r="B59" s="314" t="s">
        <v>42</v>
      </c>
      <c r="C59" s="320">
        <v>2000</v>
      </c>
      <c r="D59" s="208">
        <v>2193178</v>
      </c>
      <c r="E59" s="208">
        <v>680266</v>
      </c>
      <c r="F59" s="213"/>
      <c r="G59" s="208">
        <v>243030</v>
      </c>
      <c r="H59" s="208">
        <v>146583</v>
      </c>
      <c r="I59" s="208">
        <v>0</v>
      </c>
      <c r="J59" s="213"/>
      <c r="K59" s="213"/>
      <c r="L59" s="216">
        <v>231579</v>
      </c>
    </row>
    <row r="60" spans="1:12" ht="13.5" customHeight="1" thickTop="1">
      <c r="A60" s="313">
        <f t="shared" si="0"/>
        <v>44</v>
      </c>
      <c r="B60" s="316" t="s">
        <v>43</v>
      </c>
      <c r="C60" s="320">
        <v>3000</v>
      </c>
      <c r="D60" s="208">
        <v>63439</v>
      </c>
      <c r="E60" s="208">
        <v>0</v>
      </c>
      <c r="F60" s="213"/>
      <c r="G60" s="208">
        <v>0</v>
      </c>
      <c r="H60" s="208">
        <v>9236</v>
      </c>
      <c r="I60" s="209"/>
      <c r="J60" s="213"/>
      <c r="K60" s="213"/>
      <c r="L60" s="213"/>
    </row>
    <row r="61" spans="1:12" ht="13.5" customHeight="1">
      <c r="A61" s="313">
        <f t="shared" si="0"/>
        <v>45</v>
      </c>
      <c r="B61" s="317" t="s">
        <v>44</v>
      </c>
      <c r="C61" s="321">
        <v>4000</v>
      </c>
      <c r="D61" s="208">
        <v>361593</v>
      </c>
      <c r="E61" s="208">
        <v>0</v>
      </c>
      <c r="F61" s="208">
        <v>0</v>
      </c>
      <c r="G61" s="208">
        <v>0</v>
      </c>
      <c r="H61" s="208">
        <v>0</v>
      </c>
      <c r="I61" s="208">
        <v>0</v>
      </c>
      <c r="J61" s="213"/>
      <c r="K61" s="213"/>
      <c r="L61" s="208">
        <v>0</v>
      </c>
    </row>
    <row r="62" spans="1:12" ht="13.5" customHeight="1">
      <c r="A62" s="313">
        <f t="shared" si="0"/>
        <v>46</v>
      </c>
      <c r="B62" s="317" t="s">
        <v>45</v>
      </c>
      <c r="C62" s="320">
        <v>5000</v>
      </c>
      <c r="D62" s="208">
        <v>0</v>
      </c>
      <c r="E62" s="208">
        <v>0</v>
      </c>
      <c r="F62" s="208">
        <v>417249</v>
      </c>
      <c r="G62" s="208">
        <v>0</v>
      </c>
      <c r="H62" s="208">
        <v>0</v>
      </c>
      <c r="I62" s="209"/>
      <c r="J62" s="213"/>
      <c r="K62" s="208">
        <v>0</v>
      </c>
      <c r="L62" s="208">
        <v>0</v>
      </c>
    </row>
    <row r="63" spans="1:12" ht="13.5" customHeight="1" thickBot="1">
      <c r="A63" s="261">
        <f t="shared" si="0"/>
        <v>47</v>
      </c>
      <c r="B63" s="272" t="s">
        <v>179</v>
      </c>
      <c r="C63" s="282"/>
      <c r="D63" s="211">
        <f aca="true" t="shared" si="5" ref="D63:I63">SUM(D58:D62)</f>
        <v>6282049</v>
      </c>
      <c r="E63" s="211">
        <f t="shared" si="5"/>
        <v>680266</v>
      </c>
      <c r="F63" s="211">
        <f t="shared" si="5"/>
        <v>417249</v>
      </c>
      <c r="G63" s="211">
        <f t="shared" si="5"/>
        <v>243030</v>
      </c>
      <c r="H63" s="211">
        <f t="shared" si="5"/>
        <v>233453</v>
      </c>
      <c r="I63" s="211">
        <f t="shared" si="5"/>
        <v>0</v>
      </c>
      <c r="J63" s="213"/>
      <c r="K63" s="211">
        <f>SUM(K58:K62)</f>
        <v>0</v>
      </c>
      <c r="L63" s="211">
        <f>SUM(L58:L62)</f>
        <v>231579</v>
      </c>
    </row>
    <row r="64" spans="1:12" ht="15.75" thickBot="1" thickTop="1">
      <c r="A64" s="264">
        <f t="shared" si="0"/>
        <v>48</v>
      </c>
      <c r="B64" s="276" t="s">
        <v>64</v>
      </c>
      <c r="C64" s="277"/>
      <c r="D64" s="214">
        <f aca="true" t="shared" si="6" ref="D64:I64">D55</f>
        <v>314613</v>
      </c>
      <c r="E64" s="214">
        <f t="shared" si="6"/>
        <v>0</v>
      </c>
      <c r="F64" s="214">
        <f t="shared" si="6"/>
        <v>0</v>
      </c>
      <c r="G64" s="214">
        <f t="shared" si="6"/>
        <v>0</v>
      </c>
      <c r="H64" s="214">
        <f t="shared" si="6"/>
        <v>0</v>
      </c>
      <c r="I64" s="214">
        <f t="shared" si="6"/>
        <v>0</v>
      </c>
      <c r="J64" s="213" t="s">
        <v>0</v>
      </c>
      <c r="K64" s="217">
        <f>K55</f>
        <v>0</v>
      </c>
      <c r="L64" s="217">
        <f>L55</f>
        <v>0</v>
      </c>
    </row>
    <row r="65" spans="1:12" ht="13.5" customHeight="1" thickBot="1" thickTop="1">
      <c r="A65" s="261">
        <f t="shared" si="0"/>
        <v>49</v>
      </c>
      <c r="B65" s="283" t="s">
        <v>180</v>
      </c>
      <c r="C65" s="284"/>
      <c r="D65" s="214">
        <f aca="true" t="shared" si="7" ref="D65:I65">D63+D64</f>
        <v>6596662</v>
      </c>
      <c r="E65" s="214">
        <f t="shared" si="7"/>
        <v>680266</v>
      </c>
      <c r="F65" s="214">
        <f t="shared" si="7"/>
        <v>417249</v>
      </c>
      <c r="G65" s="214">
        <f t="shared" si="7"/>
        <v>243030</v>
      </c>
      <c r="H65" s="214">
        <f t="shared" si="7"/>
        <v>233453</v>
      </c>
      <c r="I65" s="214">
        <f t="shared" si="7"/>
        <v>0</v>
      </c>
      <c r="J65" s="218"/>
      <c r="K65" s="214">
        <f>K63+K64</f>
        <v>0</v>
      </c>
      <c r="L65" s="214">
        <f>L63+L64</f>
        <v>231579</v>
      </c>
    </row>
    <row r="66" spans="1:12" ht="23.25" thickTop="1">
      <c r="A66" s="278">
        <f aca="true" t="shared" si="8" ref="A66:A73">A65+1</f>
        <v>50</v>
      </c>
      <c r="B66" s="279" t="s">
        <v>112</v>
      </c>
      <c r="C66" s="271"/>
      <c r="D66" s="219">
        <f aca="true" t="shared" si="9" ref="D66:I66">D54-D63</f>
        <v>-33930</v>
      </c>
      <c r="E66" s="219">
        <f t="shared" si="9"/>
        <v>-94251</v>
      </c>
      <c r="F66" s="219">
        <f t="shared" si="9"/>
        <v>-32338</v>
      </c>
      <c r="G66" s="219">
        <f t="shared" si="9"/>
        <v>-70644</v>
      </c>
      <c r="H66" s="219">
        <f t="shared" si="9"/>
        <v>-27568</v>
      </c>
      <c r="I66" s="219">
        <f t="shared" si="9"/>
        <v>0</v>
      </c>
      <c r="J66" s="219">
        <f>J54</f>
        <v>118346</v>
      </c>
      <c r="K66" s="219">
        <f>K54-K63</f>
        <v>0</v>
      </c>
      <c r="L66" s="219">
        <f>L54-L63</f>
        <v>-184832</v>
      </c>
    </row>
    <row r="67" spans="1:12" ht="12.75" thickBot="1">
      <c r="A67" s="322">
        <f t="shared" si="8"/>
        <v>51</v>
      </c>
      <c r="B67" s="323" t="s">
        <v>156</v>
      </c>
      <c r="C67" s="324">
        <v>7000</v>
      </c>
      <c r="D67" s="220">
        <v>79327</v>
      </c>
      <c r="E67" s="220">
        <v>0</v>
      </c>
      <c r="F67" s="220">
        <v>0</v>
      </c>
      <c r="G67" s="220">
        <v>0</v>
      </c>
      <c r="H67" s="220">
        <v>0</v>
      </c>
      <c r="I67" s="220">
        <v>0</v>
      </c>
      <c r="J67" s="220">
        <v>0</v>
      </c>
      <c r="K67" s="220">
        <v>0</v>
      </c>
      <c r="L67" s="220">
        <v>0</v>
      </c>
    </row>
    <row r="68" spans="1:12" ht="13.5" customHeight="1" thickBot="1" thickTop="1">
      <c r="A68" s="300">
        <f t="shared" si="8"/>
        <v>52</v>
      </c>
      <c r="B68" s="325" t="s">
        <v>157</v>
      </c>
      <c r="C68" s="326">
        <v>8000</v>
      </c>
      <c r="D68" s="221">
        <v>0</v>
      </c>
      <c r="E68" s="221">
        <v>0</v>
      </c>
      <c r="F68" s="221">
        <v>0</v>
      </c>
      <c r="G68" s="221">
        <v>0</v>
      </c>
      <c r="H68" s="222">
        <v>0</v>
      </c>
      <c r="I68" s="221">
        <v>0</v>
      </c>
      <c r="J68" s="222">
        <v>79327</v>
      </c>
      <c r="K68" s="221">
        <v>0</v>
      </c>
      <c r="L68" s="221">
        <v>0</v>
      </c>
    </row>
    <row r="69" spans="1:12" ht="21" customHeight="1" thickBot="1" thickTop="1">
      <c r="A69" s="261">
        <f t="shared" si="8"/>
        <v>53</v>
      </c>
      <c r="B69" s="285" t="s">
        <v>181</v>
      </c>
      <c r="C69" s="286"/>
      <c r="D69" s="223">
        <f aca="true" t="shared" si="10" ref="D69:L69">D67-D68</f>
        <v>79327</v>
      </c>
      <c r="E69" s="223">
        <f t="shared" si="10"/>
        <v>0</v>
      </c>
      <c r="F69" s="223">
        <f t="shared" si="10"/>
        <v>0</v>
      </c>
      <c r="G69" s="223">
        <f t="shared" si="10"/>
        <v>0</v>
      </c>
      <c r="H69" s="223">
        <f t="shared" si="10"/>
        <v>0</v>
      </c>
      <c r="I69" s="223">
        <f t="shared" si="10"/>
        <v>0</v>
      </c>
      <c r="J69" s="223">
        <f t="shared" si="10"/>
        <v>-79327</v>
      </c>
      <c r="K69" s="223">
        <f t="shared" si="10"/>
        <v>0</v>
      </c>
      <c r="L69" s="223">
        <f t="shared" si="10"/>
        <v>0</v>
      </c>
    </row>
    <row r="70" spans="1:12" ht="37.5" customHeight="1" thickBot="1" thickTop="1">
      <c r="A70" s="287">
        <f t="shared" si="8"/>
        <v>54</v>
      </c>
      <c r="B70" s="419" t="s">
        <v>65</v>
      </c>
      <c r="C70" s="420"/>
      <c r="D70" s="297">
        <f aca="true" t="shared" si="11" ref="D70:L70">D66+D69</f>
        <v>45397</v>
      </c>
      <c r="E70" s="297">
        <f t="shared" si="11"/>
        <v>-94251</v>
      </c>
      <c r="F70" s="297">
        <f t="shared" si="11"/>
        <v>-32338</v>
      </c>
      <c r="G70" s="297">
        <f t="shared" si="11"/>
        <v>-70644</v>
      </c>
      <c r="H70" s="297">
        <f t="shared" si="11"/>
        <v>-27568</v>
      </c>
      <c r="I70" s="297">
        <f t="shared" si="11"/>
        <v>0</v>
      </c>
      <c r="J70" s="297">
        <f t="shared" si="11"/>
        <v>39019</v>
      </c>
      <c r="K70" s="297">
        <f t="shared" si="11"/>
        <v>0</v>
      </c>
      <c r="L70" s="297">
        <f t="shared" si="11"/>
        <v>-184832</v>
      </c>
    </row>
    <row r="71" spans="1:12" ht="12.75" thickTop="1">
      <c r="A71" s="278">
        <f t="shared" si="8"/>
        <v>55</v>
      </c>
      <c r="B71" s="280" t="s">
        <v>183</v>
      </c>
      <c r="C71" s="281"/>
      <c r="D71" s="212">
        <v>419329</v>
      </c>
      <c r="E71" s="212">
        <v>180077</v>
      </c>
      <c r="F71" s="212">
        <v>36489</v>
      </c>
      <c r="G71" s="212">
        <v>230313</v>
      </c>
      <c r="H71" s="212">
        <v>123089</v>
      </c>
      <c r="I71" s="212"/>
      <c r="J71" s="212">
        <v>1727906</v>
      </c>
      <c r="K71" s="212"/>
      <c r="L71" s="212">
        <v>337521</v>
      </c>
    </row>
    <row r="72" spans="1:12" ht="12">
      <c r="A72" s="77">
        <f t="shared" si="8"/>
        <v>56</v>
      </c>
      <c r="B72" s="78" t="s">
        <v>81</v>
      </c>
      <c r="C72" s="79"/>
      <c r="D72" s="208"/>
      <c r="E72" s="208"/>
      <c r="F72" s="208"/>
      <c r="G72" s="208"/>
      <c r="H72" s="208"/>
      <c r="I72" s="208"/>
      <c r="J72" s="208"/>
      <c r="K72" s="208"/>
      <c r="L72" s="208"/>
    </row>
    <row r="73" spans="1:12" ht="13.5" customHeight="1" thickBot="1">
      <c r="A73" s="287">
        <f t="shared" si="8"/>
        <v>57</v>
      </c>
      <c r="B73" s="288" t="s">
        <v>182</v>
      </c>
      <c r="C73" s="289"/>
      <c r="D73" s="224">
        <f aca="true" t="shared" si="12" ref="D73:L73">SUM(D70:D72)</f>
        <v>464726</v>
      </c>
      <c r="E73" s="224">
        <f t="shared" si="12"/>
        <v>85826</v>
      </c>
      <c r="F73" s="224">
        <f t="shared" si="12"/>
        <v>4151</v>
      </c>
      <c r="G73" s="224">
        <f t="shared" si="12"/>
        <v>159669</v>
      </c>
      <c r="H73" s="224">
        <f t="shared" si="12"/>
        <v>95521</v>
      </c>
      <c r="I73" s="224">
        <f t="shared" si="12"/>
        <v>0</v>
      </c>
      <c r="J73" s="224">
        <f t="shared" si="12"/>
        <v>1766925</v>
      </c>
      <c r="K73" s="224">
        <f t="shared" si="12"/>
        <v>0</v>
      </c>
      <c r="L73" s="224">
        <f t="shared" si="12"/>
        <v>152689</v>
      </c>
    </row>
    <row r="74" ht="13.5" customHeight="1" thickTop="1">
      <c r="B74" s="81"/>
    </row>
  </sheetData>
  <sheetProtection password="AD85" sheet="1" objects="1" scenarios="1"/>
  <mergeCells count="4">
    <mergeCell ref="B70:C70"/>
    <mergeCell ref="C1:J1"/>
    <mergeCell ref="C2:J2"/>
    <mergeCell ref="A45:L45"/>
  </mergeCells>
  <printOptions/>
  <pageMargins left="0" right="0" top="0.47" bottom="0.47" header="0.17" footer="0.18"/>
  <pageSetup firstPageNumber="2" useFirstPageNumber="1" horizontalDpi="600" verticalDpi="600" orientation="landscape" scale="82" r:id="rId4"/>
  <headerFooter alignWithMargins="0">
    <oddHeader>&amp;L&amp;9Page &amp;P&amp;R&amp;9  Page &amp;P</oddHeader>
    <oddFooter>&amp;L&amp;F&amp;R
</oddFooter>
  </headerFooter>
  <rowBreaks count="1" manualBreakCount="1">
    <brk id="43" max="255" man="1"/>
  </rowBreaks>
  <drawing r:id="rId3"/>
  <legacyDrawing r:id="rId2"/>
</worksheet>
</file>

<file path=xl/worksheets/sheet3.xml><?xml version="1.0" encoding="utf-8"?>
<worksheet xmlns="http://schemas.openxmlformats.org/spreadsheetml/2006/main" xmlns:r="http://schemas.openxmlformats.org/officeDocument/2006/relationships">
  <dimension ref="A1:O71"/>
  <sheetViews>
    <sheetView showGridLines="0" zoomScalePageLayoutView="0" workbookViewId="0" topLeftCell="B1">
      <selection activeCell="D37" sqref="D37"/>
    </sheetView>
  </sheetViews>
  <sheetFormatPr defaultColWidth="9.140625" defaultRowHeight="12.75"/>
  <cols>
    <col min="1" max="1" width="0.85546875" style="171" customWidth="1"/>
    <col min="2" max="2" width="13.7109375" style="171" customWidth="1"/>
    <col min="3" max="3" width="18.421875" style="171" customWidth="1"/>
    <col min="4" max="4" width="7.421875" style="171" customWidth="1"/>
    <col min="5" max="15" width="13.7109375" style="171" customWidth="1"/>
    <col min="16" max="16" width="2.57421875" style="171" customWidth="1"/>
    <col min="17" max="16384" width="9.140625" style="171" customWidth="1"/>
  </cols>
  <sheetData>
    <row r="1" spans="2:5" s="170" customFormat="1" ht="12.75">
      <c r="B1" s="356" t="s">
        <v>161</v>
      </c>
      <c r="C1" s="144"/>
      <c r="D1" s="144"/>
      <c r="E1" s="144"/>
    </row>
    <row r="2" s="170" customFormat="1" ht="5.25" customHeight="1">
      <c r="A2" s="242"/>
    </row>
    <row r="3" spans="2:12" ht="15">
      <c r="B3" s="428" t="s">
        <v>169</v>
      </c>
      <c r="C3" s="428"/>
      <c r="D3" s="429"/>
      <c r="E3" s="429"/>
      <c r="F3" s="429"/>
      <c r="G3" s="429"/>
      <c r="H3" s="429"/>
      <c r="I3" s="429"/>
      <c r="J3" s="429"/>
      <c r="K3" s="429"/>
      <c r="L3" s="429"/>
    </row>
    <row r="4" ht="6" customHeight="1"/>
    <row r="5" spans="2:12" ht="22.5" customHeight="1">
      <c r="B5" s="434" t="s">
        <v>167</v>
      </c>
      <c r="C5" s="434"/>
      <c r="D5" s="434"/>
      <c r="E5" s="434"/>
      <c r="F5" s="434"/>
      <c r="G5" s="434"/>
      <c r="H5" s="434"/>
      <c r="I5" s="434"/>
      <c r="J5" s="434"/>
      <c r="K5" s="434"/>
      <c r="L5" s="434"/>
    </row>
    <row r="6" spans="2:12" ht="16.5" customHeight="1">
      <c r="B6" s="426" t="s">
        <v>208</v>
      </c>
      <c r="C6" s="426"/>
      <c r="D6" s="172"/>
      <c r="E6" s="433" t="s">
        <v>209</v>
      </c>
      <c r="F6" s="433"/>
      <c r="G6" s="433"/>
      <c r="H6" s="173"/>
      <c r="I6" s="248" t="s">
        <v>210</v>
      </c>
      <c r="J6" s="173"/>
      <c r="K6" s="427" t="s">
        <v>211</v>
      </c>
      <c r="L6" s="427"/>
    </row>
    <row r="7" spans="2:12" ht="16.5" customHeight="1">
      <c r="B7" s="174" t="s">
        <v>122</v>
      </c>
      <c r="C7" s="172"/>
      <c r="D7" s="172"/>
      <c r="E7" s="431" t="s">
        <v>123</v>
      </c>
      <c r="F7" s="432"/>
      <c r="G7" s="432"/>
      <c r="H7" s="172"/>
      <c r="I7" s="175" t="s">
        <v>124</v>
      </c>
      <c r="J7" s="172"/>
      <c r="K7" s="431" t="s">
        <v>125</v>
      </c>
      <c r="L7" s="432"/>
    </row>
    <row r="8" spans="2:12" ht="12.75">
      <c r="B8" s="430" t="s">
        <v>166</v>
      </c>
      <c r="C8" s="430"/>
      <c r="D8" s="430"/>
      <c r="E8" s="430"/>
      <c r="F8" s="430"/>
      <c r="G8" s="430"/>
      <c r="H8" s="430"/>
      <c r="I8" s="430"/>
      <c r="J8" s="430"/>
      <c r="K8" s="430"/>
      <c r="L8" s="430"/>
    </row>
    <row r="9" spans="2:3" ht="6" customHeight="1">
      <c r="B9" s="176"/>
      <c r="C9" s="176"/>
    </row>
    <row r="10" spans="2:3" s="20" customFormat="1" ht="11.25">
      <c r="B10" s="177" t="s">
        <v>132</v>
      </c>
      <c r="C10" s="178"/>
    </row>
    <row r="11" spans="2:3" ht="6" customHeight="1">
      <c r="B11" s="179"/>
      <c r="C11" s="179"/>
    </row>
    <row r="12" spans="2:3" ht="12.75">
      <c r="B12" s="180" t="s">
        <v>168</v>
      </c>
      <c r="C12" s="179"/>
    </row>
    <row r="13" spans="2:13" s="20" customFormat="1" ht="45">
      <c r="B13" s="181"/>
      <c r="C13" s="182"/>
      <c r="D13" s="182"/>
      <c r="E13" s="183" t="s">
        <v>10</v>
      </c>
      <c r="F13" s="183" t="s">
        <v>82</v>
      </c>
      <c r="G13" s="183" t="s">
        <v>48</v>
      </c>
      <c r="H13" s="183" t="s">
        <v>11</v>
      </c>
      <c r="I13" s="183" t="s">
        <v>120</v>
      </c>
      <c r="J13" s="183" t="s">
        <v>121</v>
      </c>
      <c r="K13" s="183" t="s">
        <v>68</v>
      </c>
      <c r="L13" s="183" t="s">
        <v>12</v>
      </c>
      <c r="M13" s="183" t="s">
        <v>69</v>
      </c>
    </row>
    <row r="14" spans="2:13" s="20" customFormat="1" ht="12">
      <c r="B14" s="327" t="s">
        <v>38</v>
      </c>
      <c r="C14" s="328"/>
      <c r="D14" s="329">
        <v>1000</v>
      </c>
      <c r="E14" s="234">
        <f>('ASA2-3'!D50)</f>
        <v>2897610</v>
      </c>
      <c r="F14" s="234">
        <f>('ASA2-3'!E50)</f>
        <v>286015</v>
      </c>
      <c r="G14" s="234">
        <f>('ASA2-3'!F50)</f>
        <v>384911</v>
      </c>
      <c r="H14" s="234">
        <f>('ASA2-3'!G50)</f>
        <v>102833</v>
      </c>
      <c r="I14" s="234">
        <f>('ASA2-3'!H50)</f>
        <v>205885</v>
      </c>
      <c r="J14" s="234">
        <f>('ASA2-3'!I50)</f>
        <v>0</v>
      </c>
      <c r="K14" s="234">
        <f>('ASA2-3'!J50)</f>
        <v>118346</v>
      </c>
      <c r="L14" s="234">
        <f>('ASA2-3'!K50)</f>
        <v>0</v>
      </c>
      <c r="M14" s="234">
        <f>('ASA2-3'!L50)</f>
        <v>46747</v>
      </c>
    </row>
    <row r="15" spans="2:13" s="20" customFormat="1" ht="12">
      <c r="B15" s="327" t="s">
        <v>142</v>
      </c>
      <c r="C15" s="328"/>
      <c r="D15" s="329">
        <v>2000</v>
      </c>
      <c r="E15" s="234">
        <f>'ASA2-3'!D51</f>
        <v>0</v>
      </c>
      <c r="F15" s="234">
        <f>'ASA2-3'!E51</f>
        <v>0</v>
      </c>
      <c r="G15" s="234">
        <f>'ASA2-3'!F51</f>
        <v>0</v>
      </c>
      <c r="H15" s="234">
        <f>'ASA2-3'!G51</f>
        <v>0</v>
      </c>
      <c r="I15" s="234">
        <f>'ASA2-3'!H51</f>
        <v>0</v>
      </c>
      <c r="J15" s="234">
        <f>'ASA2-3'!I51</f>
        <v>0</v>
      </c>
      <c r="K15" s="234">
        <f>'ASA2-3'!J51</f>
        <v>0</v>
      </c>
      <c r="L15" s="234">
        <f>'ASA2-3'!K51</f>
        <v>0</v>
      </c>
      <c r="M15" s="234">
        <f>'ASA2-3'!L51</f>
        <v>0</v>
      </c>
    </row>
    <row r="16" spans="2:13" s="20" customFormat="1" ht="12">
      <c r="B16" s="327" t="s">
        <v>39</v>
      </c>
      <c r="C16" s="328"/>
      <c r="D16" s="329">
        <v>3000</v>
      </c>
      <c r="E16" s="234">
        <f>'ASA2-3'!D52</f>
        <v>2014110</v>
      </c>
      <c r="F16" s="234">
        <f>'ASA2-3'!E52</f>
        <v>300000</v>
      </c>
      <c r="G16" s="234">
        <f>'ASA2-3'!F52</f>
        <v>0</v>
      </c>
      <c r="H16" s="234">
        <f>'ASA2-3'!G52</f>
        <v>69553</v>
      </c>
      <c r="I16" s="234">
        <f>'ASA2-3'!H52</f>
        <v>0</v>
      </c>
      <c r="J16" s="234">
        <f>'ASA2-3'!I52</f>
        <v>0</v>
      </c>
      <c r="K16" s="234">
        <f>'ASA2-3'!J52</f>
        <v>0</v>
      </c>
      <c r="L16" s="234">
        <f>'ASA2-3'!K52</f>
        <v>0</v>
      </c>
      <c r="M16" s="234">
        <f>'ASA2-3'!L52</f>
        <v>0</v>
      </c>
    </row>
    <row r="17" spans="2:13" s="20" customFormat="1" ht="12">
      <c r="B17" s="327" t="s">
        <v>40</v>
      </c>
      <c r="C17" s="328"/>
      <c r="D17" s="329">
        <v>4000</v>
      </c>
      <c r="E17" s="234">
        <f>'ASA2-3'!D53</f>
        <v>1336399</v>
      </c>
      <c r="F17" s="234">
        <f>'ASA2-3'!E53</f>
        <v>0</v>
      </c>
      <c r="G17" s="234">
        <f>'ASA2-3'!F53</f>
        <v>0</v>
      </c>
      <c r="H17" s="234">
        <f>'ASA2-3'!G53</f>
        <v>0</v>
      </c>
      <c r="I17" s="234">
        <f>'ASA2-3'!H53</f>
        <v>0</v>
      </c>
      <c r="J17" s="234">
        <f>'ASA2-3'!I53</f>
        <v>0</v>
      </c>
      <c r="K17" s="234">
        <f>'ASA2-3'!J53</f>
        <v>0</v>
      </c>
      <c r="L17" s="234">
        <f>'ASA2-3'!K53</f>
        <v>0</v>
      </c>
      <c r="M17" s="234">
        <f>'ASA2-3'!L53</f>
        <v>0</v>
      </c>
    </row>
    <row r="18" spans="2:13" s="20" customFormat="1" ht="13.5" customHeight="1" thickBot="1">
      <c r="B18" s="292" t="s">
        <v>177</v>
      </c>
      <c r="C18" s="293"/>
      <c r="D18" s="294"/>
      <c r="E18" s="235">
        <f>'ASA2-3'!D54</f>
        <v>6248119</v>
      </c>
      <c r="F18" s="235">
        <f>'ASA2-3'!E54</f>
        <v>586015</v>
      </c>
      <c r="G18" s="235">
        <f>'ASA2-3'!F54</f>
        <v>384911</v>
      </c>
      <c r="H18" s="235">
        <f>'ASA2-3'!G54</f>
        <v>172386</v>
      </c>
      <c r="I18" s="235">
        <f>'ASA2-3'!H54</f>
        <v>205885</v>
      </c>
      <c r="J18" s="235">
        <f>'ASA2-3'!I54</f>
        <v>0</v>
      </c>
      <c r="K18" s="235">
        <f>'ASA2-3'!J54</f>
        <v>118346</v>
      </c>
      <c r="L18" s="235">
        <f>'ASA2-3'!K54</f>
        <v>0</v>
      </c>
      <c r="M18" s="235">
        <f>'ASA2-3'!L54</f>
        <v>46747</v>
      </c>
    </row>
    <row r="19" spans="2:13" s="20" customFormat="1" ht="12.75" customHeight="1" thickBot="1" thickTop="1">
      <c r="B19" s="423" t="s">
        <v>179</v>
      </c>
      <c r="C19" s="424"/>
      <c r="D19" s="425"/>
      <c r="E19" s="236">
        <f>'ASA2-3'!D63</f>
        <v>6282049</v>
      </c>
      <c r="F19" s="236">
        <f>'ASA2-3'!E63</f>
        <v>680266</v>
      </c>
      <c r="G19" s="236">
        <f>'ASA2-3'!F63</f>
        <v>417249</v>
      </c>
      <c r="H19" s="236">
        <f>'ASA2-3'!G63</f>
        <v>243030</v>
      </c>
      <c r="I19" s="236">
        <f>'ASA2-3'!H63</f>
        <v>233453</v>
      </c>
      <c r="J19" s="236">
        <f>'ASA2-3'!I63</f>
        <v>0</v>
      </c>
      <c r="K19" s="237"/>
      <c r="L19" s="236">
        <f>'ASA2-3'!K63</f>
        <v>0</v>
      </c>
      <c r="M19" s="236">
        <f>'ASA2-3'!L63</f>
        <v>231579</v>
      </c>
    </row>
    <row r="20" spans="2:13" s="20" customFormat="1" ht="12.75" thickTop="1">
      <c r="B20" s="290" t="s">
        <v>119</v>
      </c>
      <c r="C20" s="291"/>
      <c r="D20" s="184"/>
      <c r="E20" s="238">
        <f>'ASA2-3'!D69</f>
        <v>79327</v>
      </c>
      <c r="F20" s="238">
        <f>'ASA2-3'!E69</f>
        <v>0</v>
      </c>
      <c r="G20" s="238">
        <f>'ASA2-3'!F69</f>
        <v>0</v>
      </c>
      <c r="H20" s="238">
        <f>'ASA2-3'!G69</f>
        <v>0</v>
      </c>
      <c r="I20" s="238">
        <f>'ASA2-3'!H69</f>
        <v>0</v>
      </c>
      <c r="J20" s="238">
        <f>'ASA2-3'!I69</f>
        <v>0</v>
      </c>
      <c r="K20" s="238">
        <f>'ASA2-3'!J69</f>
        <v>-79327</v>
      </c>
      <c r="L20" s="238">
        <f>'ASA2-3'!K69</f>
        <v>0</v>
      </c>
      <c r="M20" s="238">
        <f>'ASA2-3'!L69</f>
        <v>0</v>
      </c>
    </row>
    <row r="21" spans="2:13" s="20" customFormat="1" ht="13.5" customHeight="1" thickBot="1">
      <c r="B21" s="296" t="s">
        <v>183</v>
      </c>
      <c r="C21" s="293"/>
      <c r="D21" s="294"/>
      <c r="E21" s="239">
        <f>'ASA2-3'!D71</f>
        <v>419329</v>
      </c>
      <c r="F21" s="239">
        <f>'ASA2-3'!E71</f>
        <v>180077</v>
      </c>
      <c r="G21" s="239">
        <f>'ASA2-3'!F71</f>
        <v>36489</v>
      </c>
      <c r="H21" s="239">
        <f>'ASA2-3'!G71</f>
        <v>230313</v>
      </c>
      <c r="I21" s="239">
        <f>'ASA2-3'!H71</f>
        <v>123089</v>
      </c>
      <c r="J21" s="239">
        <f>'ASA2-3'!I71</f>
        <v>0</v>
      </c>
      <c r="K21" s="239">
        <f>'ASA2-3'!J71</f>
        <v>1727906</v>
      </c>
      <c r="L21" s="239">
        <f>'ASA2-3'!K71</f>
        <v>0</v>
      </c>
      <c r="M21" s="239">
        <f>'ASA2-3'!L71</f>
        <v>337521</v>
      </c>
    </row>
    <row r="22" spans="2:13" s="20" customFormat="1" ht="12.75" thickTop="1">
      <c r="B22" s="290" t="s">
        <v>143</v>
      </c>
      <c r="C22" s="291"/>
      <c r="D22" s="295"/>
      <c r="E22" s="239">
        <f>'ASA2-3'!D72</f>
        <v>0</v>
      </c>
      <c r="F22" s="239">
        <f>'ASA2-3'!E72</f>
        <v>0</v>
      </c>
      <c r="G22" s="239">
        <f>'ASA2-3'!F72</f>
        <v>0</v>
      </c>
      <c r="H22" s="239">
        <f>'ASA2-3'!G72</f>
        <v>0</v>
      </c>
      <c r="I22" s="239">
        <f>'ASA2-3'!H72</f>
        <v>0</v>
      </c>
      <c r="J22" s="239">
        <f>'ASA2-3'!I72</f>
        <v>0</v>
      </c>
      <c r="K22" s="239">
        <f>'ASA2-3'!J72</f>
        <v>0</v>
      </c>
      <c r="L22" s="239">
        <f>'ASA2-3'!K72</f>
        <v>0</v>
      </c>
      <c r="M22" s="239">
        <f>'ASA2-3'!L72</f>
        <v>0</v>
      </c>
    </row>
    <row r="23" spans="2:13" s="20" customFormat="1" ht="13.5" customHeight="1" thickBot="1">
      <c r="B23" s="296" t="s">
        <v>182</v>
      </c>
      <c r="C23" s="293"/>
      <c r="D23" s="294"/>
      <c r="E23" s="240">
        <f>SUM(E18,E20,E21,E22)-E19</f>
        <v>464726</v>
      </c>
      <c r="F23" s="240">
        <f>'ASA2-3'!E73</f>
        <v>85826</v>
      </c>
      <c r="G23" s="240">
        <f>'ASA2-3'!F73</f>
        <v>4151</v>
      </c>
      <c r="H23" s="240">
        <f>'ASA2-3'!G73</f>
        <v>159669</v>
      </c>
      <c r="I23" s="240">
        <f>'ASA2-3'!H73</f>
        <v>95521</v>
      </c>
      <c r="J23" s="240">
        <f>'ASA2-3'!I73</f>
        <v>0</v>
      </c>
      <c r="K23" s="240">
        <f>'ASA2-3'!J73</f>
        <v>1766925</v>
      </c>
      <c r="L23" s="240">
        <f>'ASA2-3'!K73</f>
        <v>0</v>
      </c>
      <c r="M23" s="240">
        <f>'ASA2-3'!L73</f>
        <v>152689</v>
      </c>
    </row>
    <row r="24" spans="2:12" s="20" customFormat="1" ht="12" thickTop="1">
      <c r="B24" s="9"/>
      <c r="C24" s="185"/>
      <c r="D24" s="186"/>
      <c r="E24" s="186"/>
      <c r="F24" s="186"/>
      <c r="G24" s="186"/>
      <c r="H24" s="186"/>
      <c r="I24" s="186"/>
      <c r="J24" s="186"/>
      <c r="K24" s="186"/>
      <c r="L24" s="186"/>
    </row>
    <row r="25" s="20" customFormat="1" ht="11.25"/>
    <row r="26" s="20" customFormat="1" ht="6" customHeight="1"/>
    <row r="27" s="20" customFormat="1" ht="34.5" customHeight="1"/>
    <row r="28" ht="13.5" customHeight="1"/>
    <row r="29" s="20" customFormat="1" ht="11.25"/>
    <row r="30" s="20" customFormat="1" ht="12" customHeight="1"/>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ht="2.25" customHeight="1">
      <c r="A42" s="187"/>
    </row>
    <row r="44" spans="14:15" s="188" customFormat="1" ht="12.75">
      <c r="N44" s="171"/>
      <c r="O44" s="171"/>
    </row>
    <row r="45" spans="2:15" s="20" customFormat="1" ht="12.75">
      <c r="B45" s="299"/>
      <c r="N45" s="171"/>
      <c r="O45" s="171"/>
    </row>
    <row r="46" spans="14:15" s="20" customFormat="1" ht="12" customHeight="1">
      <c r="N46" s="171"/>
      <c r="O46" s="171"/>
    </row>
    <row r="47" spans="14:15" s="20" customFormat="1" ht="12" customHeight="1">
      <c r="N47" s="171"/>
      <c r="O47" s="171"/>
    </row>
    <row r="48" spans="14:15" s="20" customFormat="1" ht="12" customHeight="1">
      <c r="N48" s="171"/>
      <c r="O48" s="171"/>
    </row>
    <row r="49" spans="14:15" s="20" customFormat="1" ht="12" customHeight="1">
      <c r="N49" s="171"/>
      <c r="O49" s="171"/>
    </row>
    <row r="50" spans="14:15" s="20" customFormat="1" ht="12" customHeight="1">
      <c r="N50" s="171"/>
      <c r="O50" s="171"/>
    </row>
    <row r="51" spans="14:15" s="20" customFormat="1" ht="12" customHeight="1">
      <c r="N51" s="171"/>
      <c r="O51" s="171"/>
    </row>
    <row r="52" spans="14:15" s="20" customFormat="1" ht="12" customHeight="1">
      <c r="N52" s="171"/>
      <c r="O52" s="171"/>
    </row>
    <row r="53" spans="14:15" s="20" customFormat="1" ht="12" customHeight="1">
      <c r="N53" s="171"/>
      <c r="O53" s="171"/>
    </row>
    <row r="54" spans="14:15" s="20" customFormat="1" ht="12" customHeight="1">
      <c r="N54" s="171"/>
      <c r="O54" s="171"/>
    </row>
    <row r="55" spans="14:15" s="20" customFormat="1" ht="12" customHeight="1">
      <c r="N55" s="171"/>
      <c r="O55" s="171"/>
    </row>
    <row r="56" spans="14:15" s="20" customFormat="1" ht="12" customHeight="1">
      <c r="N56" s="171"/>
      <c r="O56" s="171"/>
    </row>
    <row r="57" spans="1:15" s="20" customFormat="1" ht="12" customHeight="1">
      <c r="A57" s="189"/>
      <c r="N57" s="171"/>
      <c r="O57" s="171"/>
    </row>
    <row r="58" ht="3.75" customHeight="1"/>
    <row r="60" ht="12.75">
      <c r="N60" s="187"/>
    </row>
    <row r="61" ht="12.75">
      <c r="N61" s="187"/>
    </row>
    <row r="62" ht="12.75">
      <c r="N62" s="187"/>
    </row>
    <row r="63" ht="12.75">
      <c r="N63" s="187"/>
    </row>
    <row r="64" ht="12.75">
      <c r="N64" s="187"/>
    </row>
    <row r="65" ht="12.75">
      <c r="N65" s="187"/>
    </row>
    <row r="66" ht="12.75">
      <c r="N66" s="187"/>
    </row>
    <row r="67" ht="12.75">
      <c r="N67" s="187"/>
    </row>
    <row r="68" ht="12.75">
      <c r="N68" s="187"/>
    </row>
    <row r="69" ht="12.75">
      <c r="N69" s="187"/>
    </row>
    <row r="70" ht="12.75">
      <c r="N70" s="187"/>
    </row>
    <row r="71" ht="12.75">
      <c r="N71" s="187"/>
    </row>
  </sheetData>
  <sheetProtection password="AD85" sheet="1" objects="1" scenarios="1"/>
  <mergeCells count="9">
    <mergeCell ref="B19:D19"/>
    <mergeCell ref="B6:C6"/>
    <mergeCell ref="K6:L6"/>
    <mergeCell ref="B3:L3"/>
    <mergeCell ref="B8:L8"/>
    <mergeCell ref="K7:L7"/>
    <mergeCell ref="E6:G6"/>
    <mergeCell ref="E7:G7"/>
    <mergeCell ref="B5:L5"/>
  </mergeCells>
  <printOptions/>
  <pageMargins left="0.29" right="0.18" top="0.9" bottom="1" header="0.29" footer="0"/>
  <pageSetup firstPageNumber="4" useFirstPageNumber="1" horizontalDpi="600" verticalDpi="600" orientation="landscape" scale="80" r:id="rId3"/>
  <headerFooter alignWithMargins="0">
    <oddHeader>&amp;L&amp;9Page &amp;P&amp;R&amp;9Page &amp;P</oddHeader>
  </headerFooter>
  <legacyDrawing r:id="rId2"/>
</worksheet>
</file>

<file path=xl/worksheets/sheet4.xml><?xml version="1.0" encoding="utf-8"?>
<worksheet xmlns="http://schemas.openxmlformats.org/spreadsheetml/2006/main" xmlns:r="http://schemas.openxmlformats.org/officeDocument/2006/relationships">
  <sheetPr codeName="Sheet1"/>
  <dimension ref="B1:F74"/>
  <sheetViews>
    <sheetView showGridLines="0" zoomScalePageLayoutView="0" workbookViewId="0" topLeftCell="A1">
      <selection activeCell="D37" sqref="D37"/>
    </sheetView>
  </sheetViews>
  <sheetFormatPr defaultColWidth="9.140625" defaultRowHeight="12.75"/>
  <cols>
    <col min="1" max="1" width="1.7109375" style="2" customWidth="1"/>
    <col min="2" max="2" width="24.57421875" style="2" customWidth="1"/>
    <col min="3" max="5" width="24.57421875" style="2" bestFit="1" customWidth="1"/>
    <col min="6" max="6" width="24.57421875" style="2" customWidth="1"/>
    <col min="7" max="7" width="9.140625" style="2" customWidth="1"/>
    <col min="8" max="9" width="8.421875" style="2" customWidth="1"/>
    <col min="10" max="16384" width="9.140625" style="2" customWidth="1"/>
  </cols>
  <sheetData>
    <row r="1" spans="2:6" ht="12">
      <c r="B1" s="244" t="s">
        <v>154</v>
      </c>
      <c r="F1" s="30"/>
    </row>
    <row r="2" spans="2:6" ht="12">
      <c r="B2" s="244" t="s">
        <v>155</v>
      </c>
      <c r="F2" s="30"/>
    </row>
    <row r="3" spans="2:6" ht="12">
      <c r="B3" s="146"/>
      <c r="F3" s="30"/>
    </row>
    <row r="4" spans="2:6" ht="12.75">
      <c r="B4" s="161" t="str">
        <f>ASA1!C7</f>
        <v>Wood River-Hartford District 15</v>
      </c>
      <c r="F4" s="30"/>
    </row>
    <row r="5" spans="2:6" ht="12.75">
      <c r="B5" s="162">
        <f>ASA1!C8</f>
        <v>41057015003</v>
      </c>
      <c r="F5" s="30"/>
    </row>
    <row r="6" spans="2:6" ht="12">
      <c r="B6" s="146"/>
      <c r="F6" s="30"/>
    </row>
    <row r="7" spans="2:6" ht="15" customHeight="1" thickBot="1">
      <c r="B7" s="435" t="s">
        <v>2</v>
      </c>
      <c r="C7" s="436"/>
      <c r="D7" s="436"/>
      <c r="E7" s="436"/>
      <c r="F7" s="436"/>
    </row>
    <row r="8" spans="2:6" ht="4.5" customHeight="1">
      <c r="B8" s="245"/>
      <c r="C8" s="31"/>
      <c r="D8" s="16"/>
      <c r="E8" s="32"/>
      <c r="F8" s="16"/>
    </row>
    <row r="9" spans="2:6" ht="4.5" customHeight="1" thickBot="1">
      <c r="B9" s="246"/>
      <c r="C9" s="109"/>
      <c r="D9" s="33"/>
      <c r="E9" s="34"/>
      <c r="F9" s="35"/>
    </row>
    <row r="10" spans="2:6" ht="11.25">
      <c r="B10" s="99" t="s">
        <v>109</v>
      </c>
      <c r="C10" s="36" t="s">
        <v>9</v>
      </c>
      <c r="D10" s="37" t="s">
        <v>135</v>
      </c>
      <c r="E10" s="37" t="s">
        <v>136</v>
      </c>
      <c r="F10" s="43" t="s">
        <v>110</v>
      </c>
    </row>
    <row r="11" spans="2:6" ht="11.25">
      <c r="B11" s="377" t="s">
        <v>446</v>
      </c>
      <c r="C11" s="380" t="s">
        <v>466</v>
      </c>
      <c r="D11" s="393" t="s">
        <v>474</v>
      </c>
      <c r="E11" s="393" t="s">
        <v>219</v>
      </c>
      <c r="F11" s="382" t="s">
        <v>225</v>
      </c>
    </row>
    <row r="12" spans="2:6" ht="11.25" customHeight="1">
      <c r="B12" s="378" t="s">
        <v>447</v>
      </c>
      <c r="C12" s="380" t="s">
        <v>467</v>
      </c>
      <c r="D12" s="393" t="s">
        <v>475</v>
      </c>
      <c r="E12" s="393" t="s">
        <v>218</v>
      </c>
      <c r="F12" s="39"/>
    </row>
    <row r="13" spans="2:6" ht="11.25" customHeight="1">
      <c r="B13" s="378" t="s">
        <v>448</v>
      </c>
      <c r="C13" s="380" t="s">
        <v>468</v>
      </c>
      <c r="D13" s="393" t="s">
        <v>476</v>
      </c>
      <c r="E13" s="393" t="s">
        <v>220</v>
      </c>
      <c r="F13" s="39"/>
    </row>
    <row r="14" spans="2:6" ht="11.25" customHeight="1">
      <c r="B14" s="378" t="s">
        <v>449</v>
      </c>
      <c r="C14" s="380" t="s">
        <v>469</v>
      </c>
      <c r="D14" s="393" t="s">
        <v>477</v>
      </c>
      <c r="E14" s="393" t="s">
        <v>221</v>
      </c>
      <c r="F14" s="39"/>
    </row>
    <row r="15" spans="2:6" ht="11.25" customHeight="1">
      <c r="B15" s="378" t="s">
        <v>450</v>
      </c>
      <c r="C15" s="380" t="s">
        <v>470</v>
      </c>
      <c r="D15" s="393" t="s">
        <v>478</v>
      </c>
      <c r="E15" s="393" t="s">
        <v>222</v>
      </c>
      <c r="F15" s="39"/>
    </row>
    <row r="16" spans="2:6" ht="10.5" customHeight="1">
      <c r="B16" s="378" t="s">
        <v>451</v>
      </c>
      <c r="C16" s="381" t="s">
        <v>471</v>
      </c>
      <c r="D16" s="393" t="s">
        <v>479</v>
      </c>
      <c r="E16" s="393" t="s">
        <v>223</v>
      </c>
      <c r="F16" s="39"/>
    </row>
    <row r="17" spans="2:6" ht="11.25">
      <c r="B17" s="378" t="s">
        <v>452</v>
      </c>
      <c r="C17" s="381" t="s">
        <v>472</v>
      </c>
      <c r="D17" s="393" t="s">
        <v>480</v>
      </c>
      <c r="E17" s="393" t="s">
        <v>224</v>
      </c>
      <c r="F17" s="39"/>
    </row>
    <row r="18" spans="2:6" ht="11.25" customHeight="1">
      <c r="B18" s="378" t="s">
        <v>453</v>
      </c>
      <c r="C18" s="381" t="s">
        <v>473</v>
      </c>
      <c r="D18" s="393" t="s">
        <v>481</v>
      </c>
      <c r="E18" s="394"/>
      <c r="F18" s="39"/>
    </row>
    <row r="19" spans="2:6" ht="11.25" customHeight="1">
      <c r="B19" s="378" t="s">
        <v>454</v>
      </c>
      <c r="C19" s="381" t="s">
        <v>217</v>
      </c>
      <c r="D19" s="393" t="s">
        <v>482</v>
      </c>
      <c r="E19" s="39"/>
      <c r="F19" s="39"/>
    </row>
    <row r="20" spans="2:6" ht="11.25" customHeight="1">
      <c r="B20" s="376" t="s">
        <v>455</v>
      </c>
      <c r="C20" s="381"/>
      <c r="D20" s="393" t="s">
        <v>483</v>
      </c>
      <c r="E20" s="39"/>
      <c r="F20" s="39"/>
    </row>
    <row r="21" spans="2:6" ht="11.25" customHeight="1">
      <c r="B21" s="376" t="s">
        <v>456</v>
      </c>
      <c r="C21" s="381"/>
      <c r="D21" s="382"/>
      <c r="E21" s="39"/>
      <c r="F21" s="39"/>
    </row>
    <row r="22" spans="2:6" ht="11.25" customHeight="1">
      <c r="B22" s="376" t="s">
        <v>457</v>
      </c>
      <c r="C22" s="381"/>
      <c r="D22" s="382"/>
      <c r="E22" s="39"/>
      <c r="F22" s="39"/>
    </row>
    <row r="23" spans="2:6" ht="11.25" customHeight="1">
      <c r="B23" s="376" t="s">
        <v>458</v>
      </c>
      <c r="C23" s="381"/>
      <c r="D23" s="382"/>
      <c r="E23" s="39"/>
      <c r="F23" s="39"/>
    </row>
    <row r="24" spans="2:6" ht="11.25" customHeight="1">
      <c r="B24" s="376" t="s">
        <v>459</v>
      </c>
      <c r="C24" s="381"/>
      <c r="D24" s="382"/>
      <c r="E24" s="39"/>
      <c r="F24" s="39"/>
    </row>
    <row r="25" spans="2:6" ht="11.25" customHeight="1">
      <c r="B25" s="376" t="s">
        <v>460</v>
      </c>
      <c r="C25" s="381"/>
      <c r="D25" s="382"/>
      <c r="E25" s="39"/>
      <c r="F25" s="39"/>
    </row>
    <row r="26" spans="2:6" ht="11.25" customHeight="1">
      <c r="B26" s="376" t="s">
        <v>461</v>
      </c>
      <c r="C26" s="381"/>
      <c r="D26" s="382"/>
      <c r="E26" s="39"/>
      <c r="F26" s="39"/>
    </row>
    <row r="27" spans="2:6" ht="11.25" customHeight="1">
      <c r="B27" s="376" t="s">
        <v>462</v>
      </c>
      <c r="C27" s="381"/>
      <c r="D27" s="382"/>
      <c r="E27" s="39"/>
      <c r="F27" s="39"/>
    </row>
    <row r="28" spans="2:6" ht="11.25" customHeight="1">
      <c r="B28" s="376" t="s">
        <v>463</v>
      </c>
      <c r="C28" s="381"/>
      <c r="D28" s="382"/>
      <c r="E28" s="39"/>
      <c r="F28" s="39"/>
    </row>
    <row r="29" spans="2:6" ht="11.25" customHeight="1">
      <c r="B29" s="376" t="s">
        <v>464</v>
      </c>
      <c r="C29" s="381"/>
      <c r="D29" s="382"/>
      <c r="E29" s="39"/>
      <c r="F29" s="39"/>
    </row>
    <row r="30" spans="2:6" ht="11.25" customHeight="1">
      <c r="B30" s="376" t="s">
        <v>465</v>
      </c>
      <c r="D30" s="382"/>
      <c r="E30" s="39"/>
      <c r="F30" s="39"/>
    </row>
    <row r="31" spans="2:6" ht="11.25" customHeight="1">
      <c r="B31" s="376" t="s">
        <v>213</v>
      </c>
      <c r="D31" s="382"/>
      <c r="E31" s="39"/>
      <c r="F31" s="39"/>
    </row>
    <row r="32" spans="2:6" ht="11.25" customHeight="1">
      <c r="B32" s="376"/>
      <c r="D32" s="382"/>
      <c r="E32" s="39"/>
      <c r="F32" s="39"/>
    </row>
    <row r="33" spans="2:6" ht="11.25" customHeight="1" thickBot="1">
      <c r="B33" s="101"/>
      <c r="C33" s="41"/>
      <c r="D33" s="42"/>
      <c r="E33" s="42"/>
      <c r="F33" s="42"/>
    </row>
    <row r="34" spans="2:6" ht="11.25" customHeight="1" thickTop="1">
      <c r="B34" s="154"/>
      <c r="C34" s="40"/>
      <c r="D34" s="38"/>
      <c r="E34" s="38"/>
      <c r="F34" s="38"/>
    </row>
    <row r="35" spans="2:6" ht="11.25" customHeight="1">
      <c r="B35" s="437" t="s">
        <v>8</v>
      </c>
      <c r="C35" s="438"/>
      <c r="D35" s="438"/>
      <c r="E35" s="438"/>
      <c r="F35" s="438"/>
    </row>
    <row r="36" spans="2:6" ht="11.25" customHeight="1" thickBot="1">
      <c r="B36" s="152"/>
      <c r="C36" s="153"/>
      <c r="D36" s="153"/>
      <c r="E36" s="153"/>
      <c r="F36" s="153"/>
    </row>
    <row r="37" spans="2:6" ht="11.25" customHeight="1">
      <c r="B37" s="99" t="s">
        <v>109</v>
      </c>
      <c r="C37" s="43" t="s">
        <v>9</v>
      </c>
      <c r="D37" s="43" t="s">
        <v>111</v>
      </c>
      <c r="E37" s="43" t="s">
        <v>126</v>
      </c>
      <c r="F37" s="83"/>
    </row>
    <row r="38" spans="2:6" ht="11.25" customHeight="1">
      <c r="B38" s="389" t="s">
        <v>487</v>
      </c>
      <c r="C38" s="391" t="s">
        <v>484</v>
      </c>
      <c r="D38" s="391" t="s">
        <v>214</v>
      </c>
      <c r="E38" s="391" t="s">
        <v>216</v>
      </c>
      <c r="F38" s="45"/>
    </row>
    <row r="39" spans="2:6" ht="11.25" customHeight="1">
      <c r="B39" s="390" t="s">
        <v>488</v>
      </c>
      <c r="C39" s="392" t="s">
        <v>485</v>
      </c>
      <c r="D39" s="391" t="s">
        <v>215</v>
      </c>
      <c r="E39" s="44"/>
      <c r="F39" s="45"/>
    </row>
    <row r="40" spans="2:6" ht="11.25" customHeight="1">
      <c r="B40" s="390" t="s">
        <v>489</v>
      </c>
      <c r="C40" s="392" t="s">
        <v>486</v>
      </c>
      <c r="D40" s="44"/>
      <c r="E40" s="44"/>
      <c r="F40" s="45"/>
    </row>
    <row r="41" spans="2:6" ht="11.25" customHeight="1">
      <c r="B41" s="100" t="s">
        <v>490</v>
      </c>
      <c r="C41" s="392" t="s">
        <v>212</v>
      </c>
      <c r="D41" s="44"/>
      <c r="E41" s="44"/>
      <c r="F41" s="45"/>
    </row>
    <row r="42" spans="2:6" ht="11.25" customHeight="1">
      <c r="B42" s="378" t="s">
        <v>491</v>
      </c>
      <c r="C42" s="379"/>
      <c r="D42" s="44"/>
      <c r="E42" s="44"/>
      <c r="F42" s="45"/>
    </row>
    <row r="43" spans="2:6" ht="11.25" customHeight="1">
      <c r="B43" s="100" t="s">
        <v>492</v>
      </c>
      <c r="C43" s="44"/>
      <c r="D43" s="44"/>
      <c r="E43" s="44"/>
      <c r="F43" s="45"/>
    </row>
    <row r="44" spans="2:6" ht="11.25" customHeight="1">
      <c r="B44" s="378" t="s">
        <v>493</v>
      </c>
      <c r="C44" s="44"/>
      <c r="D44" s="44"/>
      <c r="E44" s="44"/>
      <c r="F44" s="45"/>
    </row>
    <row r="45" spans="2:6" ht="11.25" customHeight="1">
      <c r="B45" s="378" t="s">
        <v>494</v>
      </c>
      <c r="C45" s="44"/>
      <c r="D45" s="44"/>
      <c r="E45" s="44"/>
      <c r="F45" s="50"/>
    </row>
    <row r="46" spans="2:5" ht="11.25" customHeight="1">
      <c r="B46" s="100" t="s">
        <v>495</v>
      </c>
      <c r="C46" s="44"/>
      <c r="D46" s="44"/>
      <c r="E46" s="44"/>
    </row>
    <row r="47" spans="2:5" ht="11.25" customHeight="1">
      <c r="B47" s="378" t="s">
        <v>496</v>
      </c>
      <c r="C47" s="44"/>
      <c r="D47" s="44"/>
      <c r="E47" s="44"/>
    </row>
    <row r="48" spans="2:5" ht="11.25" customHeight="1">
      <c r="B48" s="378" t="s">
        <v>497</v>
      </c>
      <c r="C48" s="44"/>
      <c r="D48" s="44"/>
      <c r="E48" s="44"/>
    </row>
    <row r="49" spans="2:5" ht="11.25" customHeight="1">
      <c r="B49" s="378" t="s">
        <v>498</v>
      </c>
      <c r="C49" s="44"/>
      <c r="D49" s="44"/>
      <c r="E49" s="44"/>
    </row>
    <row r="50" spans="2:5" ht="11.25" customHeight="1">
      <c r="B50" s="378" t="s">
        <v>499</v>
      </c>
      <c r="C50" s="44"/>
      <c r="D50" s="44"/>
      <c r="E50" s="44"/>
    </row>
    <row r="51" spans="2:5" ht="11.25" customHeight="1">
      <c r="B51" s="378" t="s">
        <v>500</v>
      </c>
      <c r="C51" s="44"/>
      <c r="D51" s="44"/>
      <c r="E51" s="44"/>
    </row>
    <row r="52" spans="2:5" ht="11.25" customHeight="1">
      <c r="B52" s="376" t="s">
        <v>501</v>
      </c>
      <c r="C52" s="44"/>
      <c r="D52" s="44"/>
      <c r="E52" s="44"/>
    </row>
    <row r="53" spans="2:5" ht="11.25" customHeight="1">
      <c r="B53" s="376" t="s">
        <v>502</v>
      </c>
      <c r="C53" s="44"/>
      <c r="D53" s="44"/>
      <c r="E53" s="44"/>
    </row>
    <row r="54" spans="2:5" ht="11.25" customHeight="1">
      <c r="B54" s="376" t="s">
        <v>506</v>
      </c>
      <c r="C54" s="44"/>
      <c r="D54" s="44"/>
      <c r="E54" s="44"/>
    </row>
    <row r="55" spans="2:5" ht="11.25" customHeight="1">
      <c r="B55" s="376" t="s">
        <v>503</v>
      </c>
      <c r="C55" s="44"/>
      <c r="D55" s="44"/>
      <c r="E55" s="44"/>
    </row>
    <row r="56" spans="2:5" ht="11.25" customHeight="1">
      <c r="B56" s="376" t="s">
        <v>504</v>
      </c>
      <c r="C56" s="44"/>
      <c r="D56" s="44"/>
      <c r="E56" s="44"/>
    </row>
    <row r="57" spans="2:5" ht="11.25" customHeight="1">
      <c r="B57" s="376" t="s">
        <v>505</v>
      </c>
      <c r="C57" s="44"/>
      <c r="D57" s="44"/>
      <c r="E57" s="44"/>
    </row>
    <row r="58" spans="2:5" ht="11.25" customHeight="1">
      <c r="B58" s="376" t="s">
        <v>507</v>
      </c>
      <c r="C58" s="44"/>
      <c r="D58" s="44"/>
      <c r="E58" s="44"/>
    </row>
    <row r="59" spans="2:5" ht="11.25" customHeight="1">
      <c r="B59" s="376" t="s">
        <v>508</v>
      </c>
      <c r="C59" s="44"/>
      <c r="D59" s="44"/>
      <c r="E59" s="44"/>
    </row>
    <row r="60" spans="2:5" ht="11.25" customHeight="1">
      <c r="B60" s="376" t="s">
        <v>509</v>
      </c>
      <c r="C60" s="44"/>
      <c r="D60" s="44"/>
      <c r="E60" s="44"/>
    </row>
    <row r="61" spans="2:5" ht="11.25" customHeight="1">
      <c r="B61" s="376" t="s">
        <v>510</v>
      </c>
      <c r="C61" s="44"/>
      <c r="D61" s="44"/>
      <c r="E61" s="44"/>
    </row>
    <row r="62" spans="2:5" ht="11.25" customHeight="1">
      <c r="B62" s="376" t="s">
        <v>511</v>
      </c>
      <c r="C62" s="44"/>
      <c r="D62" s="44"/>
      <c r="E62" s="44"/>
    </row>
    <row r="63" spans="2:5" ht="11.25" customHeight="1">
      <c r="B63" s="376" t="s">
        <v>512</v>
      </c>
      <c r="C63" s="44"/>
      <c r="D63" s="44"/>
      <c r="E63" s="44"/>
    </row>
    <row r="64" spans="2:5" ht="11.25" customHeight="1">
      <c r="B64" s="376" t="s">
        <v>513</v>
      </c>
      <c r="C64" s="44"/>
      <c r="D64" s="44"/>
      <c r="E64" s="44"/>
    </row>
    <row r="65" spans="2:5" ht="11.25" customHeight="1">
      <c r="B65" s="376" t="s">
        <v>514</v>
      </c>
      <c r="C65" s="44"/>
      <c r="D65" s="44"/>
      <c r="E65" s="44"/>
    </row>
    <row r="66" spans="2:5" ht="11.25" customHeight="1">
      <c r="B66" s="376" t="s">
        <v>515</v>
      </c>
      <c r="C66" s="44"/>
      <c r="D66" s="44"/>
      <c r="E66" s="44"/>
    </row>
    <row r="67" spans="2:5" ht="11.25" customHeight="1">
      <c r="B67" s="376" t="s">
        <v>516</v>
      </c>
      <c r="C67" s="44"/>
      <c r="D67" s="44"/>
      <c r="E67" s="44"/>
    </row>
    <row r="68" spans="2:5" ht="11.25" customHeight="1">
      <c r="B68" s="376" t="s">
        <v>517</v>
      </c>
      <c r="C68" s="44"/>
      <c r="D68" s="44"/>
      <c r="E68" s="44"/>
    </row>
    <row r="69" spans="2:5" ht="11.25" customHeight="1">
      <c r="B69" s="376" t="s">
        <v>518</v>
      </c>
      <c r="C69" s="44"/>
      <c r="D69" s="44"/>
      <c r="E69" s="44"/>
    </row>
    <row r="70" spans="2:5" ht="11.25" customHeight="1">
      <c r="B70" s="376" t="s">
        <v>519</v>
      </c>
      <c r="C70" s="44"/>
      <c r="D70" s="44"/>
      <c r="E70" s="44"/>
    </row>
    <row r="71" spans="2:5" ht="11.25" customHeight="1">
      <c r="B71" s="376" t="s">
        <v>520</v>
      </c>
      <c r="C71" s="44"/>
      <c r="D71" s="44"/>
      <c r="E71" s="44"/>
    </row>
    <row r="72" spans="2:5" ht="11.25">
      <c r="B72" s="376" t="s">
        <v>213</v>
      </c>
      <c r="C72" s="44"/>
      <c r="D72" s="44"/>
      <c r="E72" s="44"/>
    </row>
    <row r="73" spans="2:5" ht="11.25" customHeight="1" thickBot="1">
      <c r="B73" s="376"/>
      <c r="C73" s="46"/>
      <c r="D73" s="47"/>
      <c r="E73" s="47"/>
    </row>
    <row r="74" spans="2:5" ht="11.25" customHeight="1" thickTop="1">
      <c r="B74" s="48"/>
      <c r="C74" s="48"/>
      <c r="D74" s="49"/>
      <c r="E74" s="49"/>
    </row>
    <row r="75" ht="11.25" customHeight="1"/>
    <row r="76" ht="11.25" customHeight="1"/>
    <row r="77" ht="11.25" customHeight="1"/>
    <row r="78" ht="11.25" customHeight="1"/>
    <row r="79" ht="11.25" customHeight="1"/>
    <row r="80" ht="11.25" customHeight="1"/>
    <row r="81" ht="10.5" customHeight="1"/>
    <row r="82" ht="11.25" customHeight="1"/>
    <row r="83" ht="11.25" customHeight="1"/>
    <row r="85" ht="11.25" customHeight="1"/>
    <row r="86" ht="10.5" customHeight="1"/>
    <row r="87" ht="11.25" customHeight="1"/>
    <row r="88" ht="11.25" customHeight="1"/>
    <row r="89" ht="11.25" customHeight="1"/>
    <row r="90" ht="13.5" customHeight="1"/>
  </sheetData>
  <sheetProtection insertRows="0" selectLockedCells="1"/>
  <mergeCells count="2">
    <mergeCell ref="B7:F7"/>
    <mergeCell ref="B35:F35"/>
  </mergeCells>
  <printOptions/>
  <pageMargins left="0.25" right="0.5" top="0.43" bottom="0.28" header="0.22" footer="0.18"/>
  <pageSetup firstPageNumber="5" useFirstPageNumber="1" horizontalDpi="600" verticalDpi="600" orientation="landscape" r:id="rId1"/>
  <headerFooter alignWithMargins="0">
    <oddHeader>&amp;L&amp;8Page &amp;P&amp;R&amp;8Page &amp;P</oddHeader>
  </headerFooter>
</worksheet>
</file>

<file path=xl/worksheets/sheet5.xml><?xml version="1.0" encoding="utf-8"?>
<worksheet xmlns="http://schemas.openxmlformats.org/spreadsheetml/2006/main" xmlns:r="http://schemas.openxmlformats.org/officeDocument/2006/relationships">
  <dimension ref="B1:F79"/>
  <sheetViews>
    <sheetView showGridLines="0" zoomScalePageLayoutView="0" workbookViewId="0" topLeftCell="A1">
      <selection activeCell="D37" sqref="D37"/>
    </sheetView>
  </sheetViews>
  <sheetFormatPr defaultColWidth="9.140625" defaultRowHeight="12.75"/>
  <cols>
    <col min="1" max="1" width="2.00390625" style="135" customWidth="1"/>
    <col min="2" max="2" width="35.7109375" style="135" customWidth="1"/>
    <col min="3" max="3" width="19.7109375" style="135" customWidth="1"/>
    <col min="4" max="4" width="2.28125" style="135" customWidth="1"/>
    <col min="5" max="5" width="35.7109375" style="135" customWidth="1"/>
    <col min="6" max="6" width="18.8515625" style="135" customWidth="1"/>
    <col min="7" max="16384" width="9.140625" style="135" customWidth="1"/>
  </cols>
  <sheetData>
    <row r="1" ht="12.75">
      <c r="B1" s="244" t="s">
        <v>154</v>
      </c>
    </row>
    <row r="2" ht="12.75">
      <c r="B2" s="244" t="s">
        <v>155</v>
      </c>
    </row>
    <row r="3" ht="12.75">
      <c r="B3" s="244"/>
    </row>
    <row r="4" ht="12.75">
      <c r="B4" s="148" t="str">
        <f>ASA1!C7</f>
        <v>Wood River-Hartford District 15</v>
      </c>
    </row>
    <row r="5" ht="12.75">
      <c r="B5" s="149">
        <f>ASA1!C8</f>
        <v>41057015003</v>
      </c>
    </row>
    <row r="6" ht="12.75">
      <c r="B6" s="145"/>
    </row>
    <row r="7" spans="2:6" ht="12.75">
      <c r="B7" s="439" t="s">
        <v>144</v>
      </c>
      <c r="C7" s="440"/>
      <c r="D7" s="440"/>
      <c r="E7" s="440"/>
      <c r="F7" s="440"/>
    </row>
    <row r="8" spans="2:3" ht="12.75">
      <c r="B8" s="136"/>
      <c r="C8" s="137"/>
    </row>
    <row r="9" spans="2:6" ht="12.75">
      <c r="B9" s="158" t="s">
        <v>137</v>
      </c>
      <c r="C9" s="155" t="s">
        <v>131</v>
      </c>
      <c r="E9" s="157" t="s">
        <v>137</v>
      </c>
      <c r="F9" s="156" t="s">
        <v>131</v>
      </c>
    </row>
    <row r="10" spans="2:6" ht="14.25" customHeight="1">
      <c r="B10" s="383" t="s">
        <v>226</v>
      </c>
      <c r="C10" s="139">
        <v>143615.91</v>
      </c>
      <c r="D10" s="163"/>
      <c r="E10" s="395" t="s">
        <v>282</v>
      </c>
      <c r="F10" s="386">
        <v>3268</v>
      </c>
    </row>
    <row r="11" spans="2:6" ht="14.25" customHeight="1">
      <c r="B11" s="383" t="s">
        <v>227</v>
      </c>
      <c r="C11" s="139">
        <v>81730</v>
      </c>
      <c r="D11" s="163"/>
      <c r="E11" s="395" t="s">
        <v>283</v>
      </c>
      <c r="F11" s="386">
        <v>8800</v>
      </c>
    </row>
    <row r="12" spans="2:6" ht="14.25" customHeight="1">
      <c r="B12" s="383" t="s">
        <v>228</v>
      </c>
      <c r="C12" s="139">
        <v>12000</v>
      </c>
      <c r="D12" s="163"/>
      <c r="E12" s="395" t="s">
        <v>284</v>
      </c>
      <c r="F12" s="386">
        <v>2588</v>
      </c>
    </row>
    <row r="13" spans="2:6" ht="14.25" customHeight="1">
      <c r="B13" s="383" t="s">
        <v>229</v>
      </c>
      <c r="C13" s="139">
        <v>19765</v>
      </c>
      <c r="D13" s="163"/>
      <c r="E13" s="395" t="s">
        <v>285</v>
      </c>
      <c r="F13" s="386">
        <v>97340</v>
      </c>
    </row>
    <row r="14" spans="2:6" ht="14.25" customHeight="1">
      <c r="B14" s="383" t="s">
        <v>230</v>
      </c>
      <c r="C14" s="139">
        <v>35199</v>
      </c>
      <c r="D14" s="163"/>
      <c r="E14" s="395" t="s">
        <v>286</v>
      </c>
      <c r="F14" s="386">
        <v>5497</v>
      </c>
    </row>
    <row r="15" spans="2:6" ht="14.25" customHeight="1">
      <c r="B15" s="383" t="s">
        <v>231</v>
      </c>
      <c r="C15" s="139">
        <v>9000</v>
      </c>
      <c r="D15" s="163"/>
      <c r="E15" s="395" t="s">
        <v>287</v>
      </c>
      <c r="F15" s="386">
        <v>12800</v>
      </c>
    </row>
    <row r="16" spans="2:6" ht="14.25" customHeight="1">
      <c r="B16" s="383" t="s">
        <v>232</v>
      </c>
      <c r="C16" s="139">
        <v>6560</v>
      </c>
      <c r="D16" s="163"/>
      <c r="E16" s="395" t="s">
        <v>288</v>
      </c>
      <c r="F16" s="386">
        <v>10000</v>
      </c>
    </row>
    <row r="17" spans="2:6" ht="14.25" customHeight="1">
      <c r="B17" s="383" t="s">
        <v>233</v>
      </c>
      <c r="C17" s="139">
        <v>18864</v>
      </c>
      <c r="D17" s="163"/>
      <c r="E17" s="395" t="s">
        <v>289</v>
      </c>
      <c r="F17" s="386">
        <v>23317</v>
      </c>
    </row>
    <row r="18" spans="2:6" ht="14.25" customHeight="1">
      <c r="B18" s="383" t="s">
        <v>234</v>
      </c>
      <c r="C18" s="139">
        <v>16187</v>
      </c>
      <c r="D18" s="163"/>
      <c r="E18" s="395" t="s">
        <v>290</v>
      </c>
      <c r="F18" s="386">
        <v>3686</v>
      </c>
    </row>
    <row r="19" spans="2:6" ht="14.25" customHeight="1">
      <c r="B19" s="383" t="s">
        <v>235</v>
      </c>
      <c r="C19" s="139">
        <v>416049</v>
      </c>
      <c r="D19" s="163"/>
      <c r="E19" s="395" t="s">
        <v>291</v>
      </c>
      <c r="F19" s="386">
        <v>2540</v>
      </c>
    </row>
    <row r="20" spans="2:6" ht="14.25" customHeight="1">
      <c r="B20" s="383" t="s">
        <v>236</v>
      </c>
      <c r="C20" s="139">
        <v>7676</v>
      </c>
      <c r="D20" s="163"/>
      <c r="E20" s="395" t="s">
        <v>292</v>
      </c>
      <c r="F20" s="386">
        <v>64530</v>
      </c>
    </row>
    <row r="21" spans="2:6" ht="14.25" customHeight="1">
      <c r="B21" s="383" t="s">
        <v>237</v>
      </c>
      <c r="C21" s="139">
        <v>13631</v>
      </c>
      <c r="D21" s="163"/>
      <c r="E21" s="395" t="s">
        <v>293</v>
      </c>
      <c r="F21" s="386">
        <v>6195</v>
      </c>
    </row>
    <row r="22" spans="2:6" ht="14.25" customHeight="1">
      <c r="B22" s="383" t="s">
        <v>238</v>
      </c>
      <c r="C22" s="139">
        <v>3600</v>
      </c>
      <c r="D22" s="163"/>
      <c r="E22" s="395" t="s">
        <v>294</v>
      </c>
      <c r="F22" s="386">
        <v>2917</v>
      </c>
    </row>
    <row r="23" spans="2:6" ht="14.25" customHeight="1">
      <c r="B23" s="383" t="s">
        <v>239</v>
      </c>
      <c r="C23" s="139">
        <v>6918</v>
      </c>
      <c r="D23" s="163"/>
      <c r="E23" s="395" t="s">
        <v>295</v>
      </c>
      <c r="F23" s="386">
        <v>29729</v>
      </c>
    </row>
    <row r="24" spans="2:6" ht="14.25" customHeight="1">
      <c r="B24" s="383" t="s">
        <v>240</v>
      </c>
      <c r="C24" s="139">
        <v>9065</v>
      </c>
      <c r="D24" s="163"/>
      <c r="E24" s="395" t="s">
        <v>296</v>
      </c>
      <c r="F24" s="386">
        <v>3150</v>
      </c>
    </row>
    <row r="25" spans="2:6" ht="14.25" customHeight="1">
      <c r="B25" s="383" t="s">
        <v>241</v>
      </c>
      <c r="C25" s="139">
        <v>3820</v>
      </c>
      <c r="D25" s="163"/>
      <c r="E25" s="395" t="s">
        <v>297</v>
      </c>
      <c r="F25" s="386">
        <v>12505</v>
      </c>
    </row>
    <row r="26" spans="2:6" ht="14.25" customHeight="1">
      <c r="B26" s="383" t="s">
        <v>242</v>
      </c>
      <c r="C26" s="139">
        <v>3426</v>
      </c>
      <c r="D26" s="163"/>
      <c r="E26" s="395" t="s">
        <v>298</v>
      </c>
      <c r="F26" s="386">
        <v>697571</v>
      </c>
    </row>
    <row r="27" spans="2:6" ht="14.25" customHeight="1">
      <c r="B27" s="383" t="s">
        <v>243</v>
      </c>
      <c r="C27" s="139">
        <v>6420</v>
      </c>
      <c r="D27" s="163"/>
      <c r="E27" s="395" t="s">
        <v>299</v>
      </c>
      <c r="F27" s="386">
        <v>40351</v>
      </c>
    </row>
    <row r="28" spans="2:6" ht="14.25" customHeight="1">
      <c r="B28" s="383" t="s">
        <v>244</v>
      </c>
      <c r="C28" s="139">
        <v>51396</v>
      </c>
      <c r="D28" s="163"/>
      <c r="E28" s="395" t="s">
        <v>300</v>
      </c>
      <c r="F28" s="386">
        <v>9918</v>
      </c>
    </row>
    <row r="29" spans="2:6" ht="14.25" customHeight="1">
      <c r="B29" s="383" t="s">
        <v>245</v>
      </c>
      <c r="C29" s="139">
        <v>4945</v>
      </c>
      <c r="D29" s="163"/>
      <c r="E29" s="395" t="s">
        <v>301</v>
      </c>
      <c r="F29" s="386">
        <v>4710</v>
      </c>
    </row>
    <row r="30" spans="2:6" ht="14.25" customHeight="1">
      <c r="B30" s="383" t="s">
        <v>246</v>
      </c>
      <c r="C30" s="139">
        <v>3750</v>
      </c>
      <c r="D30" s="163"/>
      <c r="E30" s="395" t="s">
        <v>302</v>
      </c>
      <c r="F30" s="386">
        <v>11443</v>
      </c>
    </row>
    <row r="31" spans="2:6" ht="14.25" customHeight="1">
      <c r="B31" s="383" t="s">
        <v>247</v>
      </c>
      <c r="C31" s="139">
        <v>3358</v>
      </c>
      <c r="D31" s="163"/>
      <c r="E31" s="395" t="s">
        <v>303</v>
      </c>
      <c r="F31" s="386">
        <v>9643</v>
      </c>
    </row>
    <row r="32" spans="2:6" ht="14.25" customHeight="1">
      <c r="B32" s="383" t="s">
        <v>248</v>
      </c>
      <c r="C32" s="139">
        <v>13427</v>
      </c>
      <c r="D32" s="163"/>
      <c r="E32" s="395" t="s">
        <v>304</v>
      </c>
      <c r="F32" s="386">
        <v>3637</v>
      </c>
    </row>
    <row r="33" spans="2:6" ht="14.25" customHeight="1">
      <c r="B33" s="383" t="s">
        <v>249</v>
      </c>
      <c r="C33" s="139">
        <v>3299</v>
      </c>
      <c r="D33" s="163"/>
      <c r="E33" s="395" t="s">
        <v>305</v>
      </c>
      <c r="F33" s="386">
        <v>6867</v>
      </c>
    </row>
    <row r="34" spans="2:6" ht="14.25" customHeight="1">
      <c r="B34" s="383" t="s">
        <v>250</v>
      </c>
      <c r="C34" s="139">
        <v>12144</v>
      </c>
      <c r="D34" s="163"/>
      <c r="E34" s="395" t="s">
        <v>306</v>
      </c>
      <c r="F34" s="386">
        <v>4112</v>
      </c>
    </row>
    <row r="35" spans="2:6" ht="14.25" customHeight="1">
      <c r="B35" s="383" t="s">
        <v>251</v>
      </c>
      <c r="C35" s="139">
        <v>61794</v>
      </c>
      <c r="D35" s="163"/>
      <c r="E35" s="395" t="s">
        <v>307</v>
      </c>
      <c r="F35" s="386">
        <v>17880</v>
      </c>
    </row>
    <row r="36" spans="2:6" ht="14.25" customHeight="1">
      <c r="B36" s="383" t="s">
        <v>252</v>
      </c>
      <c r="C36" s="139">
        <v>165222</v>
      </c>
      <c r="D36" s="163"/>
      <c r="E36" s="395" t="s">
        <v>308</v>
      </c>
      <c r="F36" s="386">
        <v>19630</v>
      </c>
    </row>
    <row r="37" spans="2:6" ht="14.25" customHeight="1">
      <c r="B37" s="383" t="s">
        <v>253</v>
      </c>
      <c r="C37" s="139">
        <v>145449</v>
      </c>
      <c r="D37" s="163"/>
      <c r="E37" s="395" t="s">
        <v>309</v>
      </c>
      <c r="F37" s="386">
        <v>23759</v>
      </c>
    </row>
    <row r="38" spans="2:6" ht="14.25" customHeight="1">
      <c r="B38" s="383" t="s">
        <v>254</v>
      </c>
      <c r="C38" s="139">
        <v>93400</v>
      </c>
      <c r="D38" s="163"/>
      <c r="E38" s="395" t="s">
        <v>310</v>
      </c>
      <c r="F38" s="386">
        <v>265702</v>
      </c>
    </row>
    <row r="39" spans="2:6" ht="14.25" customHeight="1">
      <c r="B39" s="383" t="s">
        <v>255</v>
      </c>
      <c r="C39" s="139">
        <v>11472.55</v>
      </c>
      <c r="D39" s="163"/>
      <c r="E39" s="395" t="s">
        <v>311</v>
      </c>
      <c r="F39" s="386">
        <v>9914</v>
      </c>
    </row>
    <row r="40" spans="2:6" ht="14.25" customHeight="1">
      <c r="B40" s="383" t="s">
        <v>256</v>
      </c>
      <c r="C40" s="139">
        <v>9750</v>
      </c>
      <c r="D40" s="163"/>
      <c r="E40" s="395" t="s">
        <v>312</v>
      </c>
      <c r="F40" s="386">
        <v>5090</v>
      </c>
    </row>
    <row r="41" spans="2:6" ht="14.25" customHeight="1">
      <c r="B41" s="383" t="s">
        <v>257</v>
      </c>
      <c r="C41" s="139">
        <v>19080</v>
      </c>
      <c r="D41" s="163"/>
      <c r="E41" s="395" t="s">
        <v>313</v>
      </c>
      <c r="F41" s="386">
        <v>6154</v>
      </c>
    </row>
    <row r="42" spans="2:6" ht="14.25" customHeight="1">
      <c r="B42" s="383" t="s">
        <v>258</v>
      </c>
      <c r="C42" s="139">
        <v>4700</v>
      </c>
      <c r="D42" s="163"/>
      <c r="E42" s="395" t="s">
        <v>314</v>
      </c>
      <c r="F42" s="386">
        <v>6123</v>
      </c>
    </row>
    <row r="43" spans="2:6" ht="14.25" customHeight="1">
      <c r="B43" s="383" t="s">
        <v>259</v>
      </c>
      <c r="C43" s="139">
        <v>43806</v>
      </c>
      <c r="D43" s="163"/>
      <c r="E43" s="395" t="s">
        <v>315</v>
      </c>
      <c r="F43" s="386">
        <v>49289</v>
      </c>
    </row>
    <row r="44" spans="2:6" ht="14.25" customHeight="1">
      <c r="B44" s="383" t="s">
        <v>260</v>
      </c>
      <c r="C44" s="139">
        <v>4770</v>
      </c>
      <c r="D44" s="163"/>
      <c r="E44" s="395" t="s">
        <v>316</v>
      </c>
      <c r="F44" s="386">
        <v>7993</v>
      </c>
    </row>
    <row r="45" spans="2:6" ht="14.25" customHeight="1">
      <c r="B45" s="383" t="s">
        <v>261</v>
      </c>
      <c r="C45" s="139">
        <v>533052</v>
      </c>
      <c r="D45" s="163"/>
      <c r="E45" s="395" t="s">
        <v>317</v>
      </c>
      <c r="F45" s="386">
        <v>5715</v>
      </c>
    </row>
    <row r="46" spans="2:6" ht="14.25" customHeight="1">
      <c r="B46" s="383" t="s">
        <v>262</v>
      </c>
      <c r="C46" s="139">
        <v>82433</v>
      </c>
      <c r="D46" s="163"/>
      <c r="E46" s="395" t="s">
        <v>318</v>
      </c>
      <c r="F46" s="386">
        <v>352146</v>
      </c>
    </row>
    <row r="47" spans="2:6" ht="14.25" customHeight="1">
      <c r="B47" s="383" t="s">
        <v>263</v>
      </c>
      <c r="C47" s="139">
        <v>12014</v>
      </c>
      <c r="D47" s="163"/>
      <c r="E47" s="395" t="s">
        <v>319</v>
      </c>
      <c r="F47" s="386">
        <v>30468</v>
      </c>
    </row>
    <row r="48" spans="2:6" ht="14.25" customHeight="1">
      <c r="B48" s="383" t="s">
        <v>264</v>
      </c>
      <c r="C48" s="139">
        <v>3059</v>
      </c>
      <c r="D48" s="163"/>
      <c r="E48" s="395" t="s">
        <v>320</v>
      </c>
      <c r="F48" s="386">
        <v>31351</v>
      </c>
    </row>
    <row r="49" spans="2:6" ht="14.25" customHeight="1">
      <c r="B49" s="383" t="s">
        <v>265</v>
      </c>
      <c r="C49" s="139">
        <v>11500</v>
      </c>
      <c r="D49" s="163"/>
      <c r="E49" s="395" t="s">
        <v>321</v>
      </c>
      <c r="F49" s="386">
        <v>12990</v>
      </c>
    </row>
    <row r="50" spans="2:6" ht="14.25" customHeight="1">
      <c r="B50" s="383" t="s">
        <v>266</v>
      </c>
      <c r="C50" s="139">
        <v>4100</v>
      </c>
      <c r="D50" s="163"/>
      <c r="E50" s="395" t="s">
        <v>322</v>
      </c>
      <c r="F50" s="386">
        <v>2639</v>
      </c>
    </row>
    <row r="51" spans="2:6" ht="14.25" customHeight="1">
      <c r="B51" s="383" t="s">
        <v>267</v>
      </c>
      <c r="C51" s="139">
        <v>5000</v>
      </c>
      <c r="D51" s="163"/>
      <c r="E51" s="395" t="s">
        <v>323</v>
      </c>
      <c r="F51" s="386">
        <v>5000</v>
      </c>
    </row>
    <row r="52" spans="2:6" ht="14.25" customHeight="1">
      <c r="B52" s="383" t="s">
        <v>268</v>
      </c>
      <c r="C52" s="139">
        <v>3527</v>
      </c>
      <c r="D52" s="163"/>
      <c r="E52" s="395" t="s">
        <v>324</v>
      </c>
      <c r="F52" s="386">
        <v>108702</v>
      </c>
    </row>
    <row r="53" spans="2:6" ht="14.25" customHeight="1">
      <c r="B53" s="383" t="s">
        <v>269</v>
      </c>
      <c r="C53" s="139">
        <v>3500</v>
      </c>
      <c r="D53" s="163"/>
      <c r="E53" s="395" t="s">
        <v>325</v>
      </c>
      <c r="F53" s="386">
        <v>3300</v>
      </c>
    </row>
    <row r="54" spans="2:6" ht="14.25" customHeight="1">
      <c r="B54" s="383" t="s">
        <v>270</v>
      </c>
      <c r="C54" s="139">
        <v>115114</v>
      </c>
      <c r="D54" s="163"/>
      <c r="E54" s="395" t="s">
        <v>326</v>
      </c>
      <c r="F54" s="386">
        <v>2589</v>
      </c>
    </row>
    <row r="55" spans="2:6" ht="14.25" customHeight="1">
      <c r="B55" s="383" t="s">
        <v>271</v>
      </c>
      <c r="C55" s="139">
        <v>9969</v>
      </c>
      <c r="D55" s="163"/>
      <c r="E55" s="395" t="s">
        <v>327</v>
      </c>
      <c r="F55" s="386">
        <v>3631</v>
      </c>
    </row>
    <row r="56" spans="2:6" ht="14.25" customHeight="1">
      <c r="B56" s="383" t="s">
        <v>272</v>
      </c>
      <c r="C56" s="139">
        <v>113250</v>
      </c>
      <c r="D56" s="163"/>
      <c r="E56" s="395" t="s">
        <v>328</v>
      </c>
      <c r="F56" s="386">
        <v>3106</v>
      </c>
    </row>
    <row r="57" spans="2:6" ht="14.25" customHeight="1">
      <c r="B57" s="383" t="s">
        <v>273</v>
      </c>
      <c r="C57" s="139">
        <v>54150</v>
      </c>
      <c r="D57" s="163"/>
      <c r="E57" s="395" t="s">
        <v>329</v>
      </c>
      <c r="F57" s="386">
        <v>26274</v>
      </c>
    </row>
    <row r="58" spans="2:6" ht="14.25" customHeight="1">
      <c r="B58" s="383" t="s">
        <v>274</v>
      </c>
      <c r="C58" s="139">
        <v>154419</v>
      </c>
      <c r="D58" s="163"/>
      <c r="E58" s="395" t="s">
        <v>330</v>
      </c>
      <c r="F58" s="386">
        <v>2553</v>
      </c>
    </row>
    <row r="59" spans="2:6" ht="14.25" customHeight="1">
      <c r="B59" s="383" t="s">
        <v>275</v>
      </c>
      <c r="C59" s="139">
        <v>41089</v>
      </c>
      <c r="D59" s="163"/>
      <c r="E59" s="395" t="s">
        <v>331</v>
      </c>
      <c r="F59" s="386">
        <v>70659</v>
      </c>
    </row>
    <row r="60" spans="2:6" ht="14.25" customHeight="1">
      <c r="B60" s="383" t="s">
        <v>276</v>
      </c>
      <c r="C60" s="139">
        <v>82342</v>
      </c>
      <c r="D60" s="163"/>
      <c r="E60" s="395" t="s">
        <v>332</v>
      </c>
      <c r="F60" s="386">
        <v>49697</v>
      </c>
    </row>
    <row r="61" spans="2:6" ht="14.25" customHeight="1">
      <c r="B61" s="383" t="s">
        <v>277</v>
      </c>
      <c r="C61" s="139">
        <v>45000</v>
      </c>
      <c r="D61" s="163"/>
      <c r="E61" s="395" t="s">
        <v>333</v>
      </c>
      <c r="F61" s="386">
        <v>3299</v>
      </c>
    </row>
    <row r="62" spans="2:6" ht="14.25" customHeight="1">
      <c r="B62" s="383" t="s">
        <v>278</v>
      </c>
      <c r="C62" s="139">
        <v>12279</v>
      </c>
      <c r="D62" s="163"/>
      <c r="E62" s="395" t="s">
        <v>334</v>
      </c>
      <c r="F62" s="386">
        <v>2626</v>
      </c>
    </row>
    <row r="63" spans="2:6" ht="14.25" customHeight="1">
      <c r="B63" s="383" t="s">
        <v>279</v>
      </c>
      <c r="C63" s="139">
        <v>4117</v>
      </c>
      <c r="D63" s="163"/>
      <c r="E63" s="395" t="s">
        <v>335</v>
      </c>
      <c r="F63" s="386">
        <v>5608</v>
      </c>
    </row>
    <row r="64" spans="2:6" ht="14.25" customHeight="1">
      <c r="B64" s="383" t="s">
        <v>280</v>
      </c>
      <c r="C64" s="139">
        <v>20278</v>
      </c>
      <c r="D64" s="163"/>
      <c r="E64" s="396"/>
      <c r="F64" s="386"/>
    </row>
    <row r="65" spans="2:6" ht="14.25" customHeight="1">
      <c r="B65" s="383" t="s">
        <v>281</v>
      </c>
      <c r="C65" s="139">
        <v>76986</v>
      </c>
      <c r="D65" s="163"/>
      <c r="E65" s="396"/>
      <c r="F65" s="386"/>
    </row>
    <row r="66" spans="2:6" ht="14.25" customHeight="1">
      <c r="B66" s="383"/>
      <c r="C66" s="139"/>
      <c r="D66" s="163"/>
      <c r="E66" s="164"/>
      <c r="F66" s="386"/>
    </row>
    <row r="67" spans="2:6" ht="14.25" customHeight="1">
      <c r="B67" s="384"/>
      <c r="C67" s="141"/>
      <c r="D67" s="163"/>
      <c r="E67" s="165"/>
      <c r="F67" s="387"/>
    </row>
    <row r="79" ht="12.75">
      <c r="B79" s="298"/>
    </row>
  </sheetData>
  <sheetProtection/>
  <mergeCells count="1">
    <mergeCell ref="B7:F7"/>
  </mergeCells>
  <printOptions/>
  <pageMargins left="0.75" right="0.75" top="0.71" bottom="0.43" header="0.33" footer="0.18"/>
  <pageSetup firstPageNumber="6" useFirstPageNumber="1" horizontalDpi="600" verticalDpi="600"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dimension ref="B1:F51"/>
  <sheetViews>
    <sheetView showGridLines="0" zoomScalePageLayoutView="0" workbookViewId="0" topLeftCell="A1">
      <selection activeCell="D37" sqref="D37"/>
    </sheetView>
  </sheetViews>
  <sheetFormatPr defaultColWidth="9.140625" defaultRowHeight="12.75"/>
  <cols>
    <col min="1" max="1" width="1.421875" style="135" customWidth="1"/>
    <col min="2" max="2" width="35.7109375" style="135" customWidth="1"/>
    <col min="3" max="3" width="23.7109375" style="135" customWidth="1"/>
    <col min="4" max="4" width="2.57421875" style="135" customWidth="1"/>
    <col min="5" max="5" width="35.7109375" style="135" customWidth="1"/>
    <col min="6" max="6" width="18.8515625" style="135" customWidth="1"/>
    <col min="7" max="16384" width="9.140625" style="135" customWidth="1"/>
  </cols>
  <sheetData>
    <row r="1" ht="12.75">
      <c r="B1" s="244" t="s">
        <v>150</v>
      </c>
    </row>
    <row r="2" ht="12.75">
      <c r="B2" s="244" t="s">
        <v>151</v>
      </c>
    </row>
    <row r="3" ht="12.75">
      <c r="B3" s="169"/>
    </row>
    <row r="4" ht="12.75">
      <c r="B4" s="241" t="str">
        <f>ASA1!C7</f>
        <v>Wood River-Hartford District 15</v>
      </c>
    </row>
    <row r="5" ht="12.75">
      <c r="B5" s="160">
        <f>ASA1!C8</f>
        <v>41057015003</v>
      </c>
    </row>
    <row r="6" ht="12.75">
      <c r="B6" s="144"/>
    </row>
    <row r="7" spans="2:6" ht="12.75">
      <c r="B7" s="439" t="s">
        <v>147</v>
      </c>
      <c r="C7" s="440"/>
      <c r="D7" s="440"/>
      <c r="E7" s="440"/>
      <c r="F7" s="440"/>
    </row>
    <row r="8" spans="2:3" ht="12.75">
      <c r="B8" s="147"/>
      <c r="C8" s="137"/>
    </row>
    <row r="9" spans="2:6" ht="12.75">
      <c r="B9" s="158" t="s">
        <v>137</v>
      </c>
      <c r="C9" s="155" t="s">
        <v>131</v>
      </c>
      <c r="D9" s="159"/>
      <c r="E9" s="157" t="s">
        <v>137</v>
      </c>
      <c r="F9" s="156" t="s">
        <v>131</v>
      </c>
    </row>
    <row r="10" spans="2:6" s="163" customFormat="1" ht="14.25" customHeight="1">
      <c r="B10" s="383" t="s">
        <v>336</v>
      </c>
      <c r="C10" s="139">
        <v>2028</v>
      </c>
      <c r="E10" s="385" t="s">
        <v>366</v>
      </c>
      <c r="F10" s="386">
        <v>1320</v>
      </c>
    </row>
    <row r="11" spans="2:6" s="163" customFormat="1" ht="14.25" customHeight="1">
      <c r="B11" s="383" t="s">
        <v>337</v>
      </c>
      <c r="C11" s="139">
        <v>1277</v>
      </c>
      <c r="E11" s="385" t="s">
        <v>367</v>
      </c>
      <c r="F11" s="386">
        <v>1243</v>
      </c>
    </row>
    <row r="12" spans="2:6" s="163" customFormat="1" ht="14.25" customHeight="1">
      <c r="B12" s="383" t="s">
        <v>338</v>
      </c>
      <c r="C12" s="139">
        <v>1200</v>
      </c>
      <c r="E12" s="385" t="s">
        <v>368</v>
      </c>
      <c r="F12" s="386">
        <v>1750</v>
      </c>
    </row>
    <row r="13" spans="2:6" s="163" customFormat="1" ht="14.25" customHeight="1">
      <c r="B13" s="383" t="s">
        <v>339</v>
      </c>
      <c r="C13" s="139">
        <v>2235</v>
      </c>
      <c r="E13" s="385" t="s">
        <v>369</v>
      </c>
      <c r="F13" s="386">
        <v>1448</v>
      </c>
    </row>
    <row r="14" spans="2:6" s="163" customFormat="1" ht="14.25" customHeight="1">
      <c r="B14" s="383" t="s">
        <v>340</v>
      </c>
      <c r="C14" s="139">
        <v>1508</v>
      </c>
      <c r="E14" s="385" t="s">
        <v>370</v>
      </c>
      <c r="F14" s="386">
        <v>1169</v>
      </c>
    </row>
    <row r="15" spans="2:6" s="163" customFormat="1" ht="14.25" customHeight="1">
      <c r="B15" s="383" t="s">
        <v>341</v>
      </c>
      <c r="C15" s="139">
        <v>1021</v>
      </c>
      <c r="E15" s="385" t="s">
        <v>371</v>
      </c>
      <c r="F15" s="386">
        <v>1254</v>
      </c>
    </row>
    <row r="16" spans="2:6" s="163" customFormat="1" ht="14.25" customHeight="1">
      <c r="B16" s="383" t="s">
        <v>342</v>
      </c>
      <c r="C16" s="139">
        <v>1034</v>
      </c>
      <c r="E16" s="385" t="s">
        <v>372</v>
      </c>
      <c r="F16" s="386">
        <v>1320</v>
      </c>
    </row>
    <row r="17" spans="2:6" s="163" customFormat="1" ht="14.25" customHeight="1">
      <c r="B17" s="383" t="s">
        <v>343</v>
      </c>
      <c r="C17" s="139">
        <v>1920</v>
      </c>
      <c r="E17" s="385" t="s">
        <v>373</v>
      </c>
      <c r="F17" s="386">
        <v>1199</v>
      </c>
    </row>
    <row r="18" spans="2:6" s="163" customFormat="1" ht="14.25" customHeight="1">
      <c r="B18" s="383" t="s">
        <v>344</v>
      </c>
      <c r="C18" s="139">
        <v>2246</v>
      </c>
      <c r="E18" s="385" t="s">
        <v>374</v>
      </c>
      <c r="F18" s="386">
        <v>1989</v>
      </c>
    </row>
    <row r="19" spans="2:6" s="163" customFormat="1" ht="14.25" customHeight="1">
      <c r="B19" s="383" t="s">
        <v>345</v>
      </c>
      <c r="C19" s="139">
        <v>1224</v>
      </c>
      <c r="E19" s="385" t="s">
        <v>375</v>
      </c>
      <c r="F19" s="386">
        <v>1736</v>
      </c>
    </row>
    <row r="20" spans="2:6" s="163" customFormat="1" ht="14.25" customHeight="1">
      <c r="B20" s="383" t="s">
        <v>346</v>
      </c>
      <c r="C20" s="139">
        <v>1086</v>
      </c>
      <c r="E20" s="385" t="s">
        <v>376</v>
      </c>
      <c r="F20" s="386">
        <v>1600</v>
      </c>
    </row>
    <row r="21" spans="2:6" s="163" customFormat="1" ht="14.25" customHeight="1">
      <c r="B21" s="383" t="s">
        <v>347</v>
      </c>
      <c r="C21" s="139">
        <v>1558</v>
      </c>
      <c r="E21" s="385" t="s">
        <v>377</v>
      </c>
      <c r="F21" s="386">
        <v>1526</v>
      </c>
    </row>
    <row r="22" spans="2:6" s="163" customFormat="1" ht="14.25" customHeight="1">
      <c r="B22" s="383" t="s">
        <v>348</v>
      </c>
      <c r="C22" s="139">
        <v>1500</v>
      </c>
      <c r="E22" s="385" t="s">
        <v>378</v>
      </c>
      <c r="F22" s="386">
        <v>1338</v>
      </c>
    </row>
    <row r="23" spans="2:6" s="163" customFormat="1" ht="14.25" customHeight="1">
      <c r="B23" s="383" t="s">
        <v>349</v>
      </c>
      <c r="C23" s="139">
        <v>1355</v>
      </c>
      <c r="E23" s="385" t="s">
        <v>379</v>
      </c>
      <c r="F23" s="386">
        <v>2455</v>
      </c>
    </row>
    <row r="24" spans="2:6" s="163" customFormat="1" ht="14.25" customHeight="1">
      <c r="B24" s="383" t="s">
        <v>350</v>
      </c>
      <c r="C24" s="139">
        <v>1133</v>
      </c>
      <c r="E24" s="385" t="s">
        <v>380</v>
      </c>
      <c r="F24" s="386">
        <v>1024</v>
      </c>
    </row>
    <row r="25" spans="2:6" s="163" customFormat="1" ht="14.25" customHeight="1">
      <c r="B25" s="383" t="s">
        <v>351</v>
      </c>
      <c r="C25" s="139">
        <v>1173</v>
      </c>
      <c r="E25" s="385" t="s">
        <v>381</v>
      </c>
      <c r="F25" s="386">
        <v>1290</v>
      </c>
    </row>
    <row r="26" spans="2:6" s="163" customFormat="1" ht="14.25" customHeight="1">
      <c r="B26" s="383" t="s">
        <v>352</v>
      </c>
      <c r="C26" s="139">
        <v>2311</v>
      </c>
      <c r="E26" s="385" t="s">
        <v>382</v>
      </c>
      <c r="F26" s="386">
        <v>1225</v>
      </c>
    </row>
    <row r="27" spans="2:6" s="163" customFormat="1" ht="14.25" customHeight="1">
      <c r="B27" s="383" t="s">
        <v>353</v>
      </c>
      <c r="C27" s="139">
        <v>2099</v>
      </c>
      <c r="E27" s="385" t="s">
        <v>383</v>
      </c>
      <c r="F27" s="386">
        <v>1750</v>
      </c>
    </row>
    <row r="28" spans="2:6" s="163" customFormat="1" ht="14.25" customHeight="1">
      <c r="B28" s="383" t="s">
        <v>354</v>
      </c>
      <c r="C28" s="139">
        <v>1221</v>
      </c>
      <c r="E28" s="385" t="s">
        <v>384</v>
      </c>
      <c r="F28" s="386">
        <v>1001</v>
      </c>
    </row>
    <row r="29" spans="2:6" s="163" customFormat="1" ht="14.25" customHeight="1">
      <c r="B29" s="383" t="s">
        <v>355</v>
      </c>
      <c r="C29" s="139">
        <v>1200</v>
      </c>
      <c r="E29" s="385" t="s">
        <v>385</v>
      </c>
      <c r="F29" s="386">
        <v>1233</v>
      </c>
    </row>
    <row r="30" spans="2:6" s="163" customFormat="1" ht="14.25" customHeight="1">
      <c r="B30" s="383" t="s">
        <v>356</v>
      </c>
      <c r="C30" s="139">
        <v>1810</v>
      </c>
      <c r="E30" s="385" t="s">
        <v>386</v>
      </c>
      <c r="F30" s="386">
        <v>1376</v>
      </c>
    </row>
    <row r="31" spans="2:6" s="163" customFormat="1" ht="14.25" customHeight="1">
      <c r="B31" s="383" t="s">
        <v>357</v>
      </c>
      <c r="C31" s="139">
        <v>1079</v>
      </c>
      <c r="E31" s="385" t="s">
        <v>387</v>
      </c>
      <c r="F31" s="386">
        <v>1564</v>
      </c>
    </row>
    <row r="32" spans="2:6" s="163" customFormat="1" ht="14.25" customHeight="1">
      <c r="B32" s="383" t="s">
        <v>358</v>
      </c>
      <c r="C32" s="139">
        <v>1376</v>
      </c>
      <c r="E32" s="385" t="s">
        <v>388</v>
      </c>
      <c r="F32" s="386">
        <v>1145</v>
      </c>
    </row>
    <row r="33" spans="2:6" s="163" customFormat="1" ht="14.25" customHeight="1">
      <c r="B33" s="383" t="s">
        <v>359</v>
      </c>
      <c r="C33" s="139">
        <v>1077</v>
      </c>
      <c r="E33" s="385" t="s">
        <v>389</v>
      </c>
      <c r="F33" s="386">
        <v>2000</v>
      </c>
    </row>
    <row r="34" spans="2:6" s="163" customFormat="1" ht="14.25" customHeight="1">
      <c r="B34" s="383" t="s">
        <v>360</v>
      </c>
      <c r="C34" s="139">
        <v>1858</v>
      </c>
      <c r="E34" s="385" t="s">
        <v>390</v>
      </c>
      <c r="F34" s="386">
        <v>2058</v>
      </c>
    </row>
    <row r="35" spans="2:6" s="163" customFormat="1" ht="14.25" customHeight="1">
      <c r="B35" s="383" t="s">
        <v>361</v>
      </c>
      <c r="C35" s="139">
        <v>2017</v>
      </c>
      <c r="E35" s="385" t="s">
        <v>391</v>
      </c>
      <c r="F35" s="386">
        <v>1027</v>
      </c>
    </row>
    <row r="36" spans="2:6" s="163" customFormat="1" ht="14.25" customHeight="1">
      <c r="B36" s="383" t="s">
        <v>362</v>
      </c>
      <c r="C36" s="139">
        <v>2400</v>
      </c>
      <c r="E36" s="385" t="s">
        <v>392</v>
      </c>
      <c r="F36" s="386">
        <v>2468</v>
      </c>
    </row>
    <row r="37" spans="2:6" s="163" customFormat="1" ht="14.25" customHeight="1">
      <c r="B37" s="383" t="s">
        <v>363</v>
      </c>
      <c r="C37" s="139">
        <v>1800</v>
      </c>
      <c r="E37" s="385" t="s">
        <v>393</v>
      </c>
      <c r="F37" s="386">
        <v>1732</v>
      </c>
    </row>
    <row r="38" spans="2:6" s="163" customFormat="1" ht="14.25" customHeight="1">
      <c r="B38" s="383" t="s">
        <v>364</v>
      </c>
      <c r="C38" s="139">
        <v>1055</v>
      </c>
      <c r="E38" s="385" t="s">
        <v>394</v>
      </c>
      <c r="F38" s="386">
        <v>1069</v>
      </c>
    </row>
    <row r="39" spans="2:6" s="163" customFormat="1" ht="14.25" customHeight="1">
      <c r="B39" s="384" t="s">
        <v>365</v>
      </c>
      <c r="C39" s="141">
        <v>1720</v>
      </c>
      <c r="E39" s="165"/>
      <c r="F39" s="387"/>
    </row>
    <row r="40" s="163" customFormat="1" ht="11.25"/>
    <row r="51" ht="12.75">
      <c r="B51" s="298"/>
    </row>
  </sheetData>
  <sheetProtection/>
  <mergeCells count="1">
    <mergeCell ref="B7:F7"/>
  </mergeCells>
  <printOptions/>
  <pageMargins left="0.75" right="0.75" top="0.64" bottom="0.4" header="0.32" footer="0.21"/>
  <pageSetup firstPageNumber="7" useFirstPageNumber="1" horizontalDpi="600" verticalDpi="600"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sheetPr codeName="Sheet3"/>
  <dimension ref="B1:F47"/>
  <sheetViews>
    <sheetView showGridLines="0" zoomScalePageLayoutView="0" workbookViewId="0" topLeftCell="A1">
      <selection activeCell="D37" sqref="D37"/>
    </sheetView>
  </sheetViews>
  <sheetFormatPr defaultColWidth="9.140625" defaultRowHeight="12.75"/>
  <cols>
    <col min="1" max="1" width="1.421875" style="135" customWidth="1"/>
    <col min="2" max="2" width="37.7109375" style="135" customWidth="1"/>
    <col min="3" max="3" width="23.7109375" style="135" customWidth="1"/>
    <col min="4" max="4" width="2.140625" style="135" customWidth="1"/>
    <col min="5" max="5" width="35.7109375" style="135" customWidth="1"/>
    <col min="6" max="6" width="18.8515625" style="135" customWidth="1"/>
    <col min="7" max="7" width="4.7109375" style="135" customWidth="1"/>
    <col min="8" max="16384" width="9.140625" style="135" customWidth="1"/>
  </cols>
  <sheetData>
    <row r="1" s="150" customFormat="1" ht="12.75">
      <c r="B1" s="244" t="s">
        <v>152</v>
      </c>
    </row>
    <row r="2" s="150" customFormat="1" ht="12.75">
      <c r="B2" s="244" t="s">
        <v>153</v>
      </c>
    </row>
    <row r="3" s="150" customFormat="1" ht="12.75">
      <c r="B3" s="244"/>
    </row>
    <row r="4" ht="12.75">
      <c r="B4" s="241" t="str">
        <f>ASA1!C7</f>
        <v>Wood River-Hartford District 15</v>
      </c>
    </row>
    <row r="5" ht="12.75">
      <c r="B5" s="151">
        <f>ASA1!C8</f>
        <v>41057015003</v>
      </c>
    </row>
    <row r="6" ht="12.75">
      <c r="B6" s="151"/>
    </row>
    <row r="7" spans="2:6" ht="12.75">
      <c r="B7" s="439" t="s">
        <v>145</v>
      </c>
      <c r="C7" s="440"/>
      <c r="D7" s="440"/>
      <c r="E7" s="440"/>
      <c r="F7" s="440"/>
    </row>
    <row r="8" spans="2:3" ht="12.75">
      <c r="B8" s="147"/>
      <c r="C8" s="137"/>
    </row>
    <row r="9" spans="2:6" ht="12.75">
      <c r="B9" s="142" t="s">
        <v>137</v>
      </c>
      <c r="C9" s="138" t="s">
        <v>131</v>
      </c>
      <c r="E9" s="142" t="s">
        <v>137</v>
      </c>
      <c r="F9" s="138" t="s">
        <v>131</v>
      </c>
    </row>
    <row r="10" spans="2:6" s="163" customFormat="1" ht="14.25" customHeight="1">
      <c r="B10" s="383" t="s">
        <v>395</v>
      </c>
      <c r="C10" s="139">
        <v>851</v>
      </c>
      <c r="E10" s="383" t="s">
        <v>418</v>
      </c>
      <c r="F10" s="139">
        <v>884</v>
      </c>
    </row>
    <row r="11" spans="2:6" s="163" customFormat="1" ht="14.25" customHeight="1">
      <c r="B11" s="383" t="s">
        <v>396</v>
      </c>
      <c r="C11" s="139">
        <v>548</v>
      </c>
      <c r="E11" s="383" t="s">
        <v>419</v>
      </c>
      <c r="F11" s="139">
        <v>567</v>
      </c>
    </row>
    <row r="12" spans="2:6" s="163" customFormat="1" ht="14.25" customHeight="1">
      <c r="B12" s="383" t="s">
        <v>397</v>
      </c>
      <c r="C12" s="139">
        <v>893</v>
      </c>
      <c r="E12" s="383" t="s">
        <v>420</v>
      </c>
      <c r="F12" s="139">
        <v>648</v>
      </c>
    </row>
    <row r="13" spans="2:6" s="163" customFormat="1" ht="14.25" customHeight="1">
      <c r="B13" s="383" t="s">
        <v>398</v>
      </c>
      <c r="C13" s="139">
        <v>600</v>
      </c>
      <c r="E13" s="383" t="s">
        <v>421</v>
      </c>
      <c r="F13" s="139">
        <v>854</v>
      </c>
    </row>
    <row r="14" spans="2:6" s="163" customFormat="1" ht="14.25" customHeight="1">
      <c r="B14" s="383" t="s">
        <v>399</v>
      </c>
      <c r="C14" s="139">
        <v>500</v>
      </c>
      <c r="E14" s="383" t="s">
        <v>422</v>
      </c>
      <c r="F14" s="139">
        <v>636</v>
      </c>
    </row>
    <row r="15" spans="2:6" s="163" customFormat="1" ht="14.25" customHeight="1">
      <c r="B15" s="383" t="s">
        <v>400</v>
      </c>
      <c r="C15" s="139">
        <v>626</v>
      </c>
      <c r="E15" s="383" t="s">
        <v>423</v>
      </c>
      <c r="F15" s="139">
        <v>657</v>
      </c>
    </row>
    <row r="16" spans="2:6" s="163" customFormat="1" ht="14.25" customHeight="1">
      <c r="B16" s="383" t="s">
        <v>401</v>
      </c>
      <c r="C16" s="139">
        <v>520</v>
      </c>
      <c r="E16" s="383" t="s">
        <v>424</v>
      </c>
      <c r="F16" s="139">
        <v>916</v>
      </c>
    </row>
    <row r="17" spans="2:6" s="163" customFormat="1" ht="14.25" customHeight="1">
      <c r="B17" s="383" t="s">
        <v>402</v>
      </c>
      <c r="C17" s="139">
        <v>555</v>
      </c>
      <c r="E17" s="383" t="s">
        <v>425</v>
      </c>
      <c r="F17" s="139">
        <v>647</v>
      </c>
    </row>
    <row r="18" spans="2:6" s="163" customFormat="1" ht="14.25" customHeight="1">
      <c r="B18" s="388" t="s">
        <v>442</v>
      </c>
      <c r="C18" s="163">
        <v>729</v>
      </c>
      <c r="E18" s="383" t="s">
        <v>426</v>
      </c>
      <c r="F18" s="139">
        <v>600</v>
      </c>
    </row>
    <row r="19" spans="2:6" s="163" customFormat="1" ht="14.25" customHeight="1">
      <c r="B19" s="383" t="s">
        <v>403</v>
      </c>
      <c r="C19" s="139">
        <v>726</v>
      </c>
      <c r="E19" s="383" t="s">
        <v>427</v>
      </c>
      <c r="F19" s="139">
        <v>701</v>
      </c>
    </row>
    <row r="20" spans="2:6" s="163" customFormat="1" ht="14.25" customHeight="1">
      <c r="B20" s="383" t="s">
        <v>404</v>
      </c>
      <c r="C20" s="139">
        <v>799</v>
      </c>
      <c r="E20" s="383" t="s">
        <v>428</v>
      </c>
      <c r="F20" s="139">
        <v>870</v>
      </c>
    </row>
    <row r="21" spans="2:6" s="163" customFormat="1" ht="14.25" customHeight="1">
      <c r="B21" s="383" t="s">
        <v>405</v>
      </c>
      <c r="C21" s="139">
        <v>542</v>
      </c>
      <c r="E21" s="383" t="s">
        <v>429</v>
      </c>
      <c r="F21" s="139">
        <v>977</v>
      </c>
    </row>
    <row r="22" spans="2:6" s="163" customFormat="1" ht="14.25" customHeight="1">
      <c r="B22" s="383" t="s">
        <v>406</v>
      </c>
      <c r="C22" s="139">
        <v>600</v>
      </c>
      <c r="E22" s="383" t="s">
        <v>430</v>
      </c>
      <c r="F22" s="139">
        <v>732</v>
      </c>
    </row>
    <row r="23" spans="2:6" s="163" customFormat="1" ht="14.25" customHeight="1">
      <c r="B23" s="383" t="s">
        <v>407</v>
      </c>
      <c r="C23" s="139">
        <v>899</v>
      </c>
      <c r="E23" s="383" t="s">
        <v>431</v>
      </c>
      <c r="F23" s="139">
        <v>797</v>
      </c>
    </row>
    <row r="24" spans="2:6" s="163" customFormat="1" ht="14.25" customHeight="1">
      <c r="B24" s="383" t="s">
        <v>408</v>
      </c>
      <c r="C24" s="139">
        <v>528</v>
      </c>
      <c r="E24" s="383" t="s">
        <v>432</v>
      </c>
      <c r="F24" s="139">
        <v>970</v>
      </c>
    </row>
    <row r="25" spans="2:6" s="163" customFormat="1" ht="14.25" customHeight="1">
      <c r="B25" s="383" t="s">
        <v>409</v>
      </c>
      <c r="C25" s="139">
        <v>526</v>
      </c>
      <c r="E25" s="383" t="s">
        <v>433</v>
      </c>
      <c r="F25" s="139">
        <v>738</v>
      </c>
    </row>
    <row r="26" spans="2:6" s="163" customFormat="1" ht="14.25" customHeight="1">
      <c r="B26" s="383" t="s">
        <v>410</v>
      </c>
      <c r="C26" s="139">
        <v>748</v>
      </c>
      <c r="E26" s="383" t="s">
        <v>434</v>
      </c>
      <c r="F26" s="139">
        <v>818</v>
      </c>
    </row>
    <row r="27" spans="2:6" s="163" customFormat="1" ht="14.25" customHeight="1">
      <c r="B27" s="383" t="s">
        <v>411</v>
      </c>
      <c r="C27" s="139">
        <v>415</v>
      </c>
      <c r="E27" s="383" t="s">
        <v>435</v>
      </c>
      <c r="F27" s="139">
        <v>862</v>
      </c>
    </row>
    <row r="28" spans="2:6" s="163" customFormat="1" ht="14.25" customHeight="1">
      <c r="B28" s="383" t="s">
        <v>412</v>
      </c>
      <c r="C28" s="139">
        <v>933</v>
      </c>
      <c r="E28" s="383" t="s">
        <v>436</v>
      </c>
      <c r="F28" s="139">
        <v>815</v>
      </c>
    </row>
    <row r="29" spans="2:6" s="163" customFormat="1" ht="14.25" customHeight="1">
      <c r="B29" s="383" t="s">
        <v>413</v>
      </c>
      <c r="C29" s="139">
        <v>724</v>
      </c>
      <c r="E29" s="383" t="s">
        <v>437</v>
      </c>
      <c r="F29" s="139">
        <v>590</v>
      </c>
    </row>
    <row r="30" spans="2:6" s="163" customFormat="1" ht="14.25" customHeight="1">
      <c r="B30" s="383" t="s">
        <v>414</v>
      </c>
      <c r="C30" s="139">
        <v>766</v>
      </c>
      <c r="E30" s="383" t="s">
        <v>438</v>
      </c>
      <c r="F30" s="139">
        <v>630</v>
      </c>
    </row>
    <row r="31" spans="2:6" s="163" customFormat="1" ht="14.25" customHeight="1">
      <c r="B31" s="383" t="s">
        <v>415</v>
      </c>
      <c r="C31" s="139">
        <v>780</v>
      </c>
      <c r="E31" s="383" t="s">
        <v>439</v>
      </c>
      <c r="F31" s="139">
        <v>890</v>
      </c>
    </row>
    <row r="32" spans="2:6" s="163" customFormat="1" ht="14.25" customHeight="1">
      <c r="B32" s="383" t="s">
        <v>416</v>
      </c>
      <c r="C32" s="139">
        <v>508</v>
      </c>
      <c r="E32" s="383" t="s">
        <v>440</v>
      </c>
      <c r="F32" s="139">
        <v>789</v>
      </c>
    </row>
    <row r="33" spans="2:6" s="163" customFormat="1" ht="14.25" customHeight="1">
      <c r="B33" s="383" t="s">
        <v>417</v>
      </c>
      <c r="C33" s="139">
        <v>695</v>
      </c>
      <c r="E33" s="383" t="s">
        <v>441</v>
      </c>
      <c r="F33" s="139">
        <v>645</v>
      </c>
    </row>
    <row r="34" spans="2:6" s="163" customFormat="1" ht="14.25" customHeight="1">
      <c r="B34" s="383"/>
      <c r="C34" s="139"/>
      <c r="E34" s="140"/>
      <c r="F34" s="139"/>
    </row>
    <row r="35" spans="2:6" s="163" customFormat="1" ht="14.25" customHeight="1">
      <c r="B35" s="143"/>
      <c r="C35" s="141"/>
      <c r="D35" s="166"/>
      <c r="E35" s="143"/>
      <c r="F35" s="141"/>
    </row>
    <row r="36" s="163" customFormat="1" ht="11.25"/>
    <row r="47" ht="12.75">
      <c r="B47" s="298"/>
    </row>
  </sheetData>
  <sheetProtection insertRows="0" selectLockedCells="1"/>
  <mergeCells count="1">
    <mergeCell ref="B7:F7"/>
  </mergeCells>
  <printOptions/>
  <pageMargins left="0.74" right="0.61" top="0.91" bottom="0.33" header="0.27" footer="0"/>
  <pageSetup firstPageNumber="8" useFirstPageNumber="1" horizontalDpi="600" verticalDpi="600"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dimension ref="A1:D24"/>
  <sheetViews>
    <sheetView showGridLines="0" zoomScalePageLayoutView="0" workbookViewId="0" topLeftCell="A1">
      <selection activeCell="D37" sqref="D37"/>
    </sheetView>
  </sheetViews>
  <sheetFormatPr defaultColWidth="9.140625" defaultRowHeight="12.75"/>
  <cols>
    <col min="1" max="1" width="63.7109375" style="359" customWidth="1"/>
    <col min="2" max="2" width="32.421875" style="358" customWidth="1"/>
    <col min="3" max="4" width="7.7109375" style="358" customWidth="1"/>
    <col min="5" max="16384" width="9.140625" style="358" customWidth="1"/>
  </cols>
  <sheetData>
    <row r="1" spans="1:4" ht="50.25" customHeight="1">
      <c r="A1" s="441" t="s">
        <v>194</v>
      </c>
      <c r="B1" s="442"/>
      <c r="C1" s="357"/>
      <c r="D1" s="357"/>
    </row>
    <row r="4" spans="1:4" ht="39" customHeight="1">
      <c r="A4" s="445" t="s">
        <v>195</v>
      </c>
      <c r="B4" s="444"/>
      <c r="C4" s="359"/>
      <c r="D4" s="359"/>
    </row>
    <row r="5" spans="1:2" ht="12.75">
      <c r="A5" s="368"/>
      <c r="B5" s="369"/>
    </row>
    <row r="6" spans="1:2" ht="12.75">
      <c r="A6" s="370" t="s">
        <v>200</v>
      </c>
      <c r="B6" s="369"/>
    </row>
    <row r="7" spans="1:2" ht="52.5" customHeight="1">
      <c r="A7" s="373"/>
      <c r="B7" s="374"/>
    </row>
    <row r="8" spans="1:4" ht="54" customHeight="1">
      <c r="A8" s="443" t="s">
        <v>203</v>
      </c>
      <c r="B8" s="444"/>
      <c r="C8" s="359"/>
      <c r="D8" s="359"/>
    </row>
    <row r="9" spans="1:2" ht="12.75">
      <c r="A9" s="368"/>
      <c r="B9" s="369"/>
    </row>
    <row r="10" spans="1:2" ht="38.25" customHeight="1">
      <c r="A10" s="443" t="s">
        <v>205</v>
      </c>
      <c r="B10" s="444"/>
    </row>
    <row r="11" spans="1:2" ht="12.75">
      <c r="A11" s="368"/>
      <c r="B11" s="369"/>
    </row>
    <row r="12" spans="1:2" ht="66" customHeight="1">
      <c r="A12" s="443" t="s">
        <v>204</v>
      </c>
      <c r="B12" s="444"/>
    </row>
    <row r="13" spans="1:2" ht="12.75">
      <c r="A13" s="368"/>
      <c r="B13" s="369"/>
    </row>
    <row r="14" spans="1:2" ht="39.75" customHeight="1">
      <c r="A14" s="443" t="s">
        <v>206</v>
      </c>
      <c r="B14" s="444"/>
    </row>
    <row r="16" spans="1:2" ht="20.25" customHeight="1">
      <c r="A16" s="371" t="s">
        <v>193</v>
      </c>
      <c r="B16" s="366">
        <v>8</v>
      </c>
    </row>
    <row r="17" spans="1:2" ht="16.5" customHeight="1">
      <c r="A17" s="365"/>
      <c r="B17" s="362" t="s">
        <v>196</v>
      </c>
    </row>
    <row r="18" spans="1:2" ht="24" customHeight="1">
      <c r="A18" s="371" t="s">
        <v>198</v>
      </c>
      <c r="B18" s="367">
        <v>688050</v>
      </c>
    </row>
    <row r="19" spans="1:2" ht="18" customHeight="1">
      <c r="A19" s="365"/>
      <c r="B19" s="363" t="s">
        <v>197</v>
      </c>
    </row>
    <row r="20" spans="1:2" ht="38.25">
      <c r="A20" s="372" t="s">
        <v>202</v>
      </c>
      <c r="B20" s="366">
        <v>3</v>
      </c>
    </row>
    <row r="21" spans="1:2" ht="16.5" customHeight="1">
      <c r="A21" s="365"/>
      <c r="B21" s="364" t="s">
        <v>196</v>
      </c>
    </row>
    <row r="22" spans="1:2" ht="39.75" customHeight="1">
      <c r="A22" s="371" t="s">
        <v>199</v>
      </c>
      <c r="B22" s="367">
        <v>104301</v>
      </c>
    </row>
    <row r="23" spans="1:2" ht="16.5" customHeight="1">
      <c r="A23" s="365"/>
      <c r="B23" s="361" t="s">
        <v>197</v>
      </c>
    </row>
    <row r="24" ht="12.75">
      <c r="B24" s="360"/>
    </row>
  </sheetData>
  <sheetProtection/>
  <mergeCells count="6">
    <mergeCell ref="A1:B1"/>
    <mergeCell ref="A10:B10"/>
    <mergeCell ref="A12:B12"/>
    <mergeCell ref="A14:B14"/>
    <mergeCell ref="A4:B4"/>
    <mergeCell ref="A8:B8"/>
  </mergeCells>
  <printOptions/>
  <pageMargins left="0.5" right="0.5" top="1" bottom="1" header="0.25" footer="0.25"/>
  <pageSetup horizontalDpi="1200" verticalDpi="1200" orientation="portrait" r:id="rId3"/>
  <legacyDrawing r:id="rId2"/>
  <oleObjects>
    <oleObject progId="Acrobat Document" dvAspect="DVASPECT_ICON" shapeId="3789504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Statement for Publication</dc:title>
  <dc:subject/>
  <dc:creator>Sally Cray</dc:creator>
  <cp:keywords/>
  <dc:description/>
  <cp:lastModifiedBy> </cp:lastModifiedBy>
  <cp:lastPrinted>2008-11-07T20:42:24Z</cp:lastPrinted>
  <dcterms:created xsi:type="dcterms:W3CDTF">2001-07-03T18:32:58Z</dcterms:created>
  <dcterms:modified xsi:type="dcterms:W3CDTF">2009-01-23T18:26:54Z</dcterms:modified>
  <cp:category/>
  <cp:version/>
  <cp:contentType/>
  <cp:contentStatus/>
</cp:coreProperties>
</file>